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stokepc\Documents\Finance\Cashbook\"/>
    </mc:Choice>
  </mc:AlternateContent>
  <xr:revisionPtr revIDLastSave="0" documentId="8_{CA716825-A9FC-4141-B541-78193E6D206B}" xr6:coauthVersionLast="45" xr6:coauthVersionMax="45" xr10:uidLastSave="{00000000-0000-0000-0000-000000000000}"/>
  <bookViews>
    <workbookView xWindow="-120" yWindow="-120" windowWidth="20730" windowHeight="11160" activeTab="2" xr2:uid="{FA020674-CD1C-4A1B-9F14-9C59542E5E35}"/>
  </bookViews>
  <sheets>
    <sheet name="Apr-June 2020" sheetId="1" r:id="rId1"/>
    <sheet name="July - Sept 2020" sheetId="2" r:id="rId2"/>
    <sheet name="Oct - Dec 2020" sheetId="4" r:id="rId3"/>
    <sheet name="Jan - March 2021" sheetId="3" r:id="rId4"/>
    <sheet name="Year end bank rec" sheetId="5" r:id="rId5"/>
    <sheet name="Notes and amendments" sheetId="6" r:id="rId6"/>
  </sheets>
  <definedNames>
    <definedName name="_xlnm.Print_Area" localSheetId="0">'Apr-June 2020'!$A$1:$T$43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4" l="1"/>
  <c r="P33" i="4"/>
  <c r="Q33" i="4"/>
  <c r="R33" i="4"/>
  <c r="S33" i="4"/>
  <c r="T33" i="4"/>
  <c r="N33" i="4"/>
  <c r="H33" i="4"/>
  <c r="I33" i="4"/>
  <c r="J33" i="4"/>
  <c r="K33" i="4"/>
  <c r="L33" i="4"/>
  <c r="G33" i="4"/>
  <c r="K34" i="1" l="1"/>
  <c r="T33" i="3" l="1"/>
  <c r="S33" i="3"/>
  <c r="R33" i="3"/>
  <c r="Q33" i="3"/>
  <c r="P33" i="3"/>
  <c r="O33" i="3"/>
  <c r="N33" i="3"/>
  <c r="L33" i="3"/>
  <c r="K33" i="3"/>
  <c r="J33" i="3"/>
  <c r="I33" i="3"/>
  <c r="H33" i="3"/>
  <c r="G33" i="3"/>
  <c r="T32" i="2"/>
  <c r="S32" i="2"/>
  <c r="R32" i="2"/>
  <c r="Q32" i="2"/>
  <c r="P32" i="2"/>
  <c r="O32" i="2"/>
  <c r="N32" i="2"/>
  <c r="L32" i="2"/>
  <c r="K32" i="2"/>
  <c r="J32" i="2"/>
  <c r="I32" i="2"/>
  <c r="H32" i="2"/>
  <c r="G32" i="2"/>
  <c r="T33" i="1"/>
  <c r="S33" i="1"/>
  <c r="R33" i="1"/>
  <c r="Q33" i="1"/>
  <c r="P33" i="1"/>
  <c r="O33" i="1"/>
  <c r="N33" i="1"/>
  <c r="N35" i="1" s="1"/>
  <c r="L33" i="1"/>
  <c r="K33" i="1"/>
  <c r="J33" i="1"/>
  <c r="I33" i="1"/>
  <c r="H33" i="1"/>
  <c r="G33" i="1"/>
  <c r="N4" i="2" l="1"/>
  <c r="N34" i="2" s="1"/>
  <c r="N4" i="4" s="1"/>
  <c r="N35" i="4" s="1"/>
  <c r="N4" i="3" s="1"/>
  <c r="N35" i="3" s="1"/>
  <c r="S35" i="1"/>
  <c r="S4" i="2" s="1"/>
  <c r="S34" i="2" l="1"/>
  <c r="S4" i="4" s="1"/>
  <c r="S35" i="4" s="1"/>
  <c r="S4" i="3" s="1"/>
  <c r="S35" i="3" s="1"/>
  <c r="G7" i="5"/>
  <c r="G11" i="5" s="1"/>
  <c r="K41" i="4"/>
  <c r="K43" i="4" s="1"/>
  <c r="K41" i="3"/>
  <c r="K43" i="3" s="1"/>
  <c r="E33" i="1"/>
  <c r="F33" i="1"/>
  <c r="O35" i="1"/>
  <c r="O4" i="2" s="1"/>
  <c r="Q35" i="1"/>
  <c r="Q4" i="2" s="1"/>
  <c r="T35" i="1"/>
  <c r="T4" i="2" s="1"/>
  <c r="E34" i="1"/>
  <c r="F34" i="1"/>
  <c r="G35" i="1"/>
  <c r="G4" i="2" s="1"/>
  <c r="H35" i="1"/>
  <c r="H4" i="2" s="1"/>
  <c r="I35" i="1"/>
  <c r="I4" i="2" s="1"/>
  <c r="J35" i="1"/>
  <c r="J4" i="2" s="1"/>
  <c r="K35" i="1"/>
  <c r="K4" i="2" s="1"/>
  <c r="L35" i="1"/>
  <c r="L4" i="2" s="1"/>
  <c r="P35" i="1"/>
  <c r="P4" i="2" s="1"/>
  <c r="R35" i="1"/>
  <c r="R4" i="2" s="1"/>
  <c r="E39" i="1"/>
  <c r="K41" i="1"/>
  <c r="K43" i="1" s="1"/>
  <c r="E39" i="4" l="1"/>
  <c r="E39" i="3"/>
  <c r="E38" i="2"/>
  <c r="G13" i="5"/>
  <c r="F35" i="1"/>
  <c r="F4" i="2" s="1"/>
  <c r="F32" i="2" s="1"/>
  <c r="K39" i="2" s="1"/>
  <c r="E35" i="1"/>
  <c r="E4" i="2" s="1"/>
  <c r="E32" i="2" s="1"/>
  <c r="G37" i="1"/>
  <c r="E40" i="1" s="1"/>
  <c r="E41" i="1" s="1"/>
  <c r="G34" i="2"/>
  <c r="P34" i="2"/>
  <c r="K34" i="2"/>
  <c r="K4" i="4" s="1"/>
  <c r="K35" i="4" s="1"/>
  <c r="Q34" i="2"/>
  <c r="I34" i="2"/>
  <c r="R34" i="2"/>
  <c r="G9" i="5"/>
  <c r="T34" i="2"/>
  <c r="O34" i="2"/>
  <c r="H34" i="2"/>
  <c r="L34" i="2"/>
  <c r="J34" i="2"/>
  <c r="J4" i="4" s="1"/>
  <c r="E34" i="4"/>
  <c r="F34" i="4"/>
  <c r="E34" i="3"/>
  <c r="F34" i="3"/>
  <c r="E33" i="2"/>
  <c r="F33" i="2"/>
  <c r="N37" i="1"/>
  <c r="E42" i="1" s="1"/>
  <c r="E43" i="1" l="1"/>
  <c r="G15" i="5"/>
  <c r="G17" i="5"/>
  <c r="K40" i="2"/>
  <c r="K42" i="2" s="1"/>
  <c r="N36" i="2"/>
  <c r="E41" i="2" s="1"/>
  <c r="F34" i="2"/>
  <c r="F4" i="4" s="1"/>
  <c r="F33" i="4" s="1"/>
  <c r="F35" i="4" s="1"/>
  <c r="E34" i="2"/>
  <c r="E4" i="4" s="1"/>
  <c r="E33" i="4" s="1"/>
  <c r="E35" i="4" s="1"/>
  <c r="K4" i="3"/>
  <c r="K35" i="3" s="1"/>
  <c r="H4" i="4"/>
  <c r="H35" i="4" s="1"/>
  <c r="L4" i="4"/>
  <c r="L35" i="4" s="1"/>
  <c r="R4" i="4"/>
  <c r="R35" i="4" s="1"/>
  <c r="I4" i="4"/>
  <c r="I35" i="4" s="1"/>
  <c r="Q4" i="4"/>
  <c r="Q35" i="4" s="1"/>
  <c r="P4" i="4"/>
  <c r="P35" i="4" s="1"/>
  <c r="P4" i="3" s="1"/>
  <c r="P35" i="3" s="1"/>
  <c r="O4" i="4"/>
  <c r="O35" i="4" s="1"/>
  <c r="T4" i="4"/>
  <c r="T35" i="4" s="1"/>
  <c r="G4" i="4"/>
  <c r="G35" i="4" s="1"/>
  <c r="G36" i="2"/>
  <c r="E39" i="2" s="1"/>
  <c r="E40" i="2" s="1"/>
  <c r="J35" i="4"/>
  <c r="E42" i="2" l="1"/>
  <c r="N37" i="4"/>
  <c r="E42" i="4" s="1"/>
  <c r="L4" i="3"/>
  <c r="L35" i="3" s="1"/>
  <c r="O4" i="3"/>
  <c r="O35" i="3" s="1"/>
  <c r="Q4" i="3"/>
  <c r="Q35" i="3" s="1"/>
  <c r="I4" i="3"/>
  <c r="I35" i="3" s="1"/>
  <c r="R4" i="3"/>
  <c r="R35" i="3" s="1"/>
  <c r="H4" i="3"/>
  <c r="H35" i="3" s="1"/>
  <c r="T4" i="3"/>
  <c r="T35" i="3" s="1"/>
  <c r="F4" i="3"/>
  <c r="F33" i="3" s="1"/>
  <c r="F35" i="3" s="1"/>
  <c r="E4" i="3"/>
  <c r="E33" i="3" s="1"/>
  <c r="E35" i="3" s="1"/>
  <c r="J4" i="3"/>
  <c r="J35" i="3" s="1"/>
  <c r="G4" i="3"/>
  <c r="G35" i="3" s="1"/>
  <c r="G37" i="4"/>
  <c r="E40" i="4" s="1"/>
  <c r="E41" i="4" l="1"/>
  <c r="E43" i="4" s="1"/>
  <c r="N37" i="3"/>
  <c r="E42" i="3" s="1"/>
  <c r="G37" i="3"/>
  <c r="E40" i="3" s="1"/>
  <c r="E41" i="3" l="1"/>
  <c r="E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Lewcock</author>
  </authors>
  <commentList>
    <comment ref="N10" authorId="0" shapeId="0" xr:uid="{D00772AB-CA19-4049-8AC1-470F3E6436CC}">
      <text>
        <r>
          <rPr>
            <b/>
            <sz val="9"/>
            <color indexed="81"/>
            <rFont val="Tahoma"/>
            <family val="2"/>
          </rPr>
          <t xml:space="preserve">Salary payment February
Year end April 2020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037CDCD2-9430-4AB3-AF43-0DC2C65E0643}">
      <text>
        <r>
          <rPr>
            <b/>
            <sz val="9"/>
            <color indexed="81"/>
            <rFont val="Tahoma"/>
            <family val="2"/>
          </rPr>
          <t xml:space="preserve">Salary payment March
Year end April 20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<sst xmlns="http://schemas.openxmlformats.org/spreadsheetml/2006/main" count="303" uniqueCount="129">
  <si>
    <t>Agrees cashbook balance 30.6.19</t>
  </si>
  <si>
    <t>Combined cashbook balance 30.6.19</t>
  </si>
  <si>
    <t>NB: This must be a negative</t>
  </si>
  <si>
    <t>Less uncleared payments</t>
  </si>
  <si>
    <t>NB: value to be entered from bank statement</t>
  </si>
  <si>
    <t>Total payments in year to date</t>
  </si>
  <si>
    <t>Total receipts in year to date</t>
  </si>
  <si>
    <t>c/f</t>
  </si>
  <si>
    <t xml:space="preserve">Cash Book Bals </t>
  </si>
  <si>
    <t>DD</t>
  </si>
  <si>
    <t>Zen Internet</t>
  </si>
  <si>
    <t>Interest</t>
  </si>
  <si>
    <t>BCG</t>
  </si>
  <si>
    <t>Precept</t>
  </si>
  <si>
    <t>b/f</t>
  </si>
  <si>
    <t xml:space="preserve">Balances / totals </t>
  </si>
  <si>
    <t>Lloyds Bus Inst A/c</t>
  </si>
  <si>
    <t>Lloyds Treasurer's A/c</t>
  </si>
  <si>
    <t>REF NO.</t>
  </si>
  <si>
    <t>Vchr</t>
  </si>
  <si>
    <t>ITEM</t>
  </si>
  <si>
    <t>Date</t>
  </si>
  <si>
    <t>VAT</t>
  </si>
  <si>
    <t>Dona-tions /grants</t>
  </si>
  <si>
    <t>Mtce</t>
  </si>
  <si>
    <t>Grass cutting</t>
  </si>
  <si>
    <t>Admin</t>
  </si>
  <si>
    <t>Salary</t>
  </si>
  <si>
    <t>Payments</t>
  </si>
  <si>
    <t>Bank interest</t>
  </si>
  <si>
    <t>Receipts</t>
  </si>
  <si>
    <t>Plus: receipts in year to 30.9.19</t>
  </si>
  <si>
    <t>Less: payments in year to 30.9.19</t>
  </si>
  <si>
    <t>Combined cashbook balance 30.9.19</t>
  </si>
  <si>
    <t>Agrees cashbook balance 30.9.19</t>
  </si>
  <si>
    <t>Agrees cashbook balance 31.3.20</t>
  </si>
  <si>
    <t>Erlestoke Parish Council</t>
  </si>
  <si>
    <t>Plus: o/s deposits</t>
  </si>
  <si>
    <t>Less uncleared items</t>
  </si>
  <si>
    <t>Plus receipts in year</t>
  </si>
  <si>
    <t>Less payments in year</t>
  </si>
  <si>
    <t>per bank statement</t>
  </si>
  <si>
    <t>From cashbook</t>
  </si>
  <si>
    <t>Misc</t>
  </si>
  <si>
    <t>Totals  April to June</t>
  </si>
  <si>
    <t>April to June payments</t>
  </si>
  <si>
    <t>July to September payments</t>
  </si>
  <si>
    <t>Totals  July to September</t>
  </si>
  <si>
    <t>Totals October to December</t>
  </si>
  <si>
    <t>October to December payments</t>
  </si>
  <si>
    <t>January to March payments</t>
  </si>
  <si>
    <t xml:space="preserve">Totals  January to March </t>
  </si>
  <si>
    <t>Notes</t>
  </si>
  <si>
    <t>Complete</t>
  </si>
  <si>
    <t>Bank reconciliation - three monthly</t>
  </si>
  <si>
    <t>Bank reconciliation as at 31st March 2020</t>
  </si>
  <si>
    <t>K.Lewcock</t>
  </si>
  <si>
    <t>Direct debits can be entered on the date they go through the bank statment</t>
  </si>
  <si>
    <t>Rec</t>
  </si>
  <si>
    <t>When transaction is authorised for payment date should be amended to the date the cheque is signed or electronic payment authorised</t>
  </si>
  <si>
    <t>Other</t>
  </si>
  <si>
    <t>589/19.3</t>
  </si>
  <si>
    <t>The following amounts of money have been ringfenced within the Parish accounts for planned projects;</t>
  </si>
  <si>
    <t>£2k ringfenced should there be a need for an election paid for by the Parish Council</t>
  </si>
  <si>
    <t>£2k ringfenced for refurbishments and new equipment for the playpark</t>
  </si>
  <si>
    <t>£1k ringfenced as a six month expenditure reserve</t>
  </si>
  <si>
    <t>Invoices and transactions should be entered even if not yet authorised for payment.</t>
  </si>
  <si>
    <t>All transactions in receipts and payments should be included in the breakdown columns or data will not match</t>
  </si>
  <si>
    <t>Salary, PAYE etc. should be approved and paid before the end of the pay period (3 month or 1 month)</t>
  </si>
  <si>
    <t>uncleared payments' should be shown as a negative in box K42</t>
  </si>
  <si>
    <t>When transactions are reconciled with bank statement put R in column</t>
  </si>
  <si>
    <t>Clerk Polly Doyle salary for February 2020</t>
  </si>
  <si>
    <t>Clerk Polly Doyle salary for March 2020</t>
  </si>
  <si>
    <t>Ensure that the TOTAL line is on Line 33. Don’t add or delete lines above that.</t>
  </si>
  <si>
    <t>Current a/c/bank balance 31.3.21</t>
  </si>
  <si>
    <t>deposit a/c bank balance 31.3.21</t>
  </si>
  <si>
    <t>Agrees cashbook balance 31.3.21</t>
  </si>
  <si>
    <t>Combined opening balance 1.4.20</t>
  </si>
  <si>
    <t>Combined cashbook balance 31.3.21</t>
  </si>
  <si>
    <t>Clerk Polly Doyle salary for April 2020</t>
  </si>
  <si>
    <t>Combined opening balance 1/4/20</t>
  </si>
  <si>
    <t>Plus: receipts in year to 30.6.20</t>
  </si>
  <si>
    <t>Less: payments in year to 30.6.20</t>
  </si>
  <si>
    <t>Current a/c balance 30.6.20</t>
  </si>
  <si>
    <t>Deposit a/c balance 30.6.20</t>
  </si>
  <si>
    <t>Current a/c balance 30.9.20</t>
  </si>
  <si>
    <t>Deposit a/c balance 30.9.20</t>
  </si>
  <si>
    <t>Plus: receipts in year to 31.12.20</t>
  </si>
  <si>
    <t>Less: payments in year to 31.12.20</t>
  </si>
  <si>
    <t>Combined cashbook balance 31.12.20</t>
  </si>
  <si>
    <t>Current a/c balance 31.12.20</t>
  </si>
  <si>
    <t>Deposit a/c balance 31.12.20</t>
  </si>
  <si>
    <t>Agrees cashbook balance 31.12.20</t>
  </si>
  <si>
    <t>Plus: receipts in year to 31.3.21</t>
  </si>
  <si>
    <t>Less: payments in year to 31.3.21</t>
  </si>
  <si>
    <t>Current a/c balance 31.3.21</t>
  </si>
  <si>
    <t>Deposit a/c balance 31.3.21</t>
  </si>
  <si>
    <t>The Three Villages minibus grant payment</t>
  </si>
  <si>
    <t>CHQ</t>
  </si>
  <si>
    <t>Parochial Church grant payment</t>
  </si>
  <si>
    <t>WALC annual membership</t>
  </si>
  <si>
    <t>bank transfer</t>
  </si>
  <si>
    <t>Clerk Polly Doyle repayment of salary overpayment for March 2019 to April 2020</t>
  </si>
  <si>
    <t>Community First Insurance</t>
  </si>
  <si>
    <t>Clerk Polly Doyle repayment of salary overpayment for April salary 2020</t>
  </si>
  <si>
    <t>Clerk Polly Doyle salary for May 2020</t>
  </si>
  <si>
    <t>The News grant payment</t>
  </si>
  <si>
    <t>Annual memberhip of SLCC</t>
  </si>
  <si>
    <t>Miles and Francis</t>
  </si>
  <si>
    <t>Bank transfer</t>
  </si>
  <si>
    <t>Clerk Polly Doyle salary for June 2020</t>
  </si>
  <si>
    <t>Clerk Polly Doyle salary for July 2020</t>
  </si>
  <si>
    <t>Auditing Solutions audit payment</t>
  </si>
  <si>
    <t>R</t>
  </si>
  <si>
    <t>Clerk Polly Doyle salary for August 2020</t>
  </si>
  <si>
    <t>9th Oct</t>
  </si>
  <si>
    <t>12th Oct</t>
  </si>
  <si>
    <t>13th Oct</t>
  </si>
  <si>
    <t>Clerk Polly Doyle NALC payrise</t>
  </si>
  <si>
    <t>Clerk Polly Doyle salary payment for September 2020</t>
  </si>
  <si>
    <t>9th Nov</t>
  </si>
  <si>
    <t>10th Nov</t>
  </si>
  <si>
    <t>Playsafety annual inspection fee</t>
  </si>
  <si>
    <t>Clerk Polly Doyle salary payment for October 2020</t>
  </si>
  <si>
    <t>12th Nov</t>
  </si>
  <si>
    <t>26th Nov</t>
  </si>
  <si>
    <t>ICO annual data protection fee</t>
  </si>
  <si>
    <t>2nd Dec</t>
  </si>
  <si>
    <t>SLCC payment for Clerk CilCA course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</si>
</sst>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_ ;[Red]\-0.00\ 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indexed="36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9"/>
      <name val="Britannic Bold"/>
      <family val="2"/>
    </font>
    <font>
      <b/>
      <sz val="1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sz val="10"/>
      <color rgb="FFFF0000"/>
      <name val="CG Time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125">
        <fgColor indexed="43"/>
        <bgColor rgb="FFFFFF00"/>
      </patternFill>
    </fill>
    <fill>
      <patternFill patternType="gray125">
        <fgColor indexed="43"/>
        <b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3">
    <xf numFmtId="0" fontId="0" fillId="0" borderId="0" xfId="0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" fontId="0" fillId="0" borderId="0" xfId="0" applyNumberFormat="1" applyAlignment="1">
      <alignment horizontal="center"/>
    </xf>
    <xf numFmtId="16" fontId="4" fillId="0" borderId="0" xfId="0" applyNumberFormat="1" applyFont="1"/>
    <xf numFmtId="2" fontId="0" fillId="0" borderId="2" xfId="0" applyNumberFormat="1" applyBorder="1"/>
    <xf numFmtId="2" fontId="4" fillId="0" borderId="2" xfId="0" applyNumberFormat="1" applyFont="1" applyBorder="1"/>
    <xf numFmtId="1" fontId="4" fillId="0" borderId="0" xfId="0" applyNumberFormat="1" applyFont="1"/>
    <xf numFmtId="0" fontId="2" fillId="0" borderId="0" xfId="0" applyFont="1"/>
    <xf numFmtId="2" fontId="4" fillId="0" borderId="0" xfId="1" applyNumberFormat="1" applyFont="1"/>
    <xf numFmtId="49" fontId="6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6" fontId="2" fillId="0" borderId="0" xfId="0" applyNumberFormat="1" applyFont="1"/>
    <xf numFmtId="2" fontId="8" fillId="2" borderId="3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6" fontId="8" fillId="2" borderId="7" xfId="0" quotePrefix="1" applyNumberFormat="1" applyFont="1" applyFill="1" applyBorder="1" applyAlignment="1">
      <alignment horizontal="right" vertical="center"/>
    </xf>
    <xf numFmtId="2" fontId="8" fillId="3" borderId="8" xfId="0" applyNumberFormat="1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16" fontId="8" fillId="0" borderId="14" xfId="0" quotePrefix="1" applyNumberFormat="1" applyFont="1" applyBorder="1" applyAlignment="1">
      <alignment horizontal="right" vertical="center"/>
    </xf>
    <xf numFmtId="2" fontId="8" fillId="4" borderId="15" xfId="0" applyNumberFormat="1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/>
    </xf>
    <xf numFmtId="2" fontId="8" fillId="4" borderId="18" xfId="0" applyNumberFormat="1" applyFont="1" applyFill="1" applyBorder="1" applyAlignment="1">
      <alignment vertical="center"/>
    </xf>
    <xf numFmtId="2" fontId="8" fillId="4" borderId="19" xfId="0" applyNumberFormat="1" applyFont="1" applyFill="1" applyBorder="1" applyAlignment="1">
      <alignment vertical="center"/>
    </xf>
    <xf numFmtId="2" fontId="8" fillId="4" borderId="20" xfId="0" applyNumberFormat="1" applyFont="1" applyFill="1" applyBorder="1" applyAlignment="1">
      <alignment vertical="center"/>
    </xf>
    <xf numFmtId="2" fontId="8" fillId="4" borderId="21" xfId="0" applyNumberFormat="1" applyFont="1" applyFill="1" applyBorder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vertical="center"/>
    </xf>
    <xf numFmtId="16" fontId="8" fillId="4" borderId="14" xfId="0" quotePrefix="1" applyNumberFormat="1" applyFont="1" applyFill="1" applyBorder="1" applyAlignment="1">
      <alignment horizontal="right" vertical="center"/>
    </xf>
    <xf numFmtId="2" fontId="9" fillId="0" borderId="22" xfId="0" applyNumberFormat="1" applyFont="1" applyBorder="1"/>
    <xf numFmtId="2" fontId="9" fillId="0" borderId="23" xfId="0" applyNumberFormat="1" applyFont="1" applyBorder="1"/>
    <xf numFmtId="2" fontId="9" fillId="0" borderId="24" xfId="0" applyNumberFormat="1" applyFont="1" applyBorder="1"/>
    <xf numFmtId="2" fontId="9" fillId="0" borderId="2" xfId="0" applyNumberFormat="1" applyFont="1" applyBorder="1"/>
    <xf numFmtId="2" fontId="9" fillId="0" borderId="25" xfId="0" applyNumberFormat="1" applyFont="1" applyBorder="1"/>
    <xf numFmtId="2" fontId="9" fillId="0" borderId="24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6" fontId="9" fillId="0" borderId="26" xfId="0" applyNumberFormat="1" applyFont="1" applyBorder="1"/>
    <xf numFmtId="2" fontId="9" fillId="0" borderId="27" xfId="0" applyNumberFormat="1" applyFont="1" applyBorder="1"/>
    <xf numFmtId="2" fontId="9" fillId="0" borderId="28" xfId="0" applyNumberFormat="1" applyFont="1" applyBorder="1"/>
    <xf numFmtId="2" fontId="9" fillId="0" borderId="29" xfId="0" applyNumberFormat="1" applyFont="1" applyBorder="1"/>
    <xf numFmtId="2" fontId="9" fillId="0" borderId="30" xfId="0" applyNumberFormat="1" applyFont="1" applyBorder="1"/>
    <xf numFmtId="2" fontId="9" fillId="0" borderId="31" xfId="0" applyNumberFormat="1" applyFont="1" applyBorder="1"/>
    <xf numFmtId="1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6" fontId="9" fillId="0" borderId="32" xfId="0" applyNumberFormat="1" applyFont="1" applyBorder="1"/>
    <xf numFmtId="16" fontId="9" fillId="0" borderId="32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9" fillId="0" borderId="12" xfId="0" applyNumberFormat="1" applyFont="1" applyBorder="1"/>
    <xf numFmtId="2" fontId="9" fillId="0" borderId="0" xfId="0" applyNumberFormat="1" applyFont="1"/>
    <xf numFmtId="1" fontId="9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" fontId="9" fillId="0" borderId="14" xfId="0" applyNumberFormat="1" applyFont="1" applyBorder="1" applyAlignment="1">
      <alignment horizontal="right"/>
    </xf>
    <xf numFmtId="2" fontId="8" fillId="0" borderId="11" xfId="0" applyNumberFormat="1" applyFont="1" applyBorder="1"/>
    <xf numFmtId="2" fontId="8" fillId="0" borderId="13" xfId="0" applyNumberFormat="1" applyFont="1" applyBorder="1"/>
    <xf numFmtId="2" fontId="8" fillId="0" borderId="12" xfId="0" applyNumberFormat="1" applyFont="1" applyBorder="1"/>
    <xf numFmtId="2" fontId="8" fillId="0" borderId="0" xfId="0" applyNumberFormat="1" applyFont="1"/>
    <xf numFmtId="2" fontId="8" fillId="0" borderId="33" xfId="0" applyNumberFormat="1" applyFont="1" applyBorder="1"/>
    <xf numFmtId="1" fontId="8" fillId="0" borderId="0" xfId="0" applyNumberFormat="1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right"/>
    </xf>
    <xf numFmtId="16" fontId="1" fillId="6" borderId="47" xfId="0" applyNumberFormat="1" applyFont="1" applyFill="1" applyBorder="1"/>
    <xf numFmtId="2" fontId="1" fillId="6" borderId="48" xfId="0" applyNumberFormat="1" applyFont="1" applyFill="1" applyBorder="1"/>
    <xf numFmtId="1" fontId="1" fillId="6" borderId="43" xfId="0" applyNumberFormat="1" applyFont="1" applyFill="1" applyBorder="1"/>
    <xf numFmtId="1" fontId="1" fillId="6" borderId="48" xfId="0" applyNumberFormat="1" applyFont="1" applyFill="1" applyBorder="1"/>
    <xf numFmtId="16" fontId="11" fillId="7" borderId="41" xfId="0" applyNumberFormat="1" applyFont="1" applyFill="1" applyBorder="1" applyAlignment="1">
      <alignment horizontal="center" vertical="center" wrapText="1"/>
    </xf>
    <xf numFmtId="2" fontId="11" fillId="7" borderId="40" xfId="0" applyNumberFormat="1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  <xf numFmtId="2" fontId="11" fillId="7" borderId="34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1" fontId="9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12" xfId="0" applyNumberFormat="1" applyFont="1" applyFill="1" applyBorder="1"/>
    <xf numFmtId="2" fontId="9" fillId="0" borderId="11" xfId="0" applyNumberFormat="1" applyFont="1" applyFill="1" applyBorder="1"/>
    <xf numFmtId="2" fontId="9" fillId="0" borderId="33" xfId="0" applyNumberFormat="1" applyFont="1" applyFill="1" applyBorder="1"/>
    <xf numFmtId="2" fontId="9" fillId="0" borderId="13" xfId="0" applyNumberFormat="1" applyFont="1" applyFill="1" applyBorder="1"/>
    <xf numFmtId="16" fontId="9" fillId="0" borderId="32" xfId="0" applyNumberFormat="1" applyFont="1" applyFill="1" applyBorder="1" applyAlignment="1">
      <alignment horizontal="right"/>
    </xf>
    <xf numFmtId="2" fontId="9" fillId="0" borderId="30" xfId="0" applyNumberFormat="1" applyFont="1" applyFill="1" applyBorder="1"/>
    <xf numFmtId="1" fontId="10" fillId="0" borderId="28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2" fontId="9" fillId="0" borderId="29" xfId="0" applyNumberFormat="1" applyFont="1" applyFill="1" applyBorder="1"/>
    <xf numFmtId="2" fontId="9" fillId="0" borderId="27" xfId="0" applyNumberFormat="1" applyFont="1" applyFill="1" applyBorder="1"/>
    <xf numFmtId="2" fontId="9" fillId="0" borderId="31" xfId="0" applyNumberFormat="1" applyFont="1" applyFill="1" applyBorder="1"/>
    <xf numFmtId="2" fontId="9" fillId="0" borderId="28" xfId="0" applyNumberFormat="1" applyFont="1" applyFill="1" applyBorder="1"/>
    <xf numFmtId="2" fontId="2" fillId="0" borderId="2" xfId="0" applyNumberFormat="1" applyFont="1" applyBorder="1"/>
    <xf numFmtId="2" fontId="2" fillId="8" borderId="1" xfId="0" applyNumberFormat="1" applyFont="1" applyFill="1" applyBorder="1"/>
    <xf numFmtId="2" fontId="3" fillId="0" borderId="2" xfId="0" applyNumberFormat="1" applyFont="1" applyBorder="1"/>
    <xf numFmtId="0" fontId="5" fillId="0" borderId="0" xfId="0" applyFont="1"/>
    <xf numFmtId="2" fontId="8" fillId="0" borderId="49" xfId="0" applyNumberFormat="1" applyFont="1" applyBorder="1"/>
    <xf numFmtId="2" fontId="9" fillId="0" borderId="49" xfId="0" applyNumberFormat="1" applyFont="1" applyFill="1" applyBorder="1"/>
    <xf numFmtId="2" fontId="9" fillId="0" borderId="50" xfId="0" applyNumberFormat="1" applyFont="1" applyFill="1" applyBorder="1"/>
    <xf numFmtId="2" fontId="9" fillId="0" borderId="50" xfId="0" applyNumberFormat="1" applyFont="1" applyBorder="1"/>
    <xf numFmtId="2" fontId="9" fillId="0" borderId="51" xfId="0" applyNumberFormat="1" applyFont="1" applyBorder="1"/>
    <xf numFmtId="0" fontId="0" fillId="0" borderId="0" xfId="0" applyFont="1"/>
    <xf numFmtId="0" fontId="0" fillId="0" borderId="0" xfId="0" applyAlignment="1">
      <alignment horizontal="center"/>
    </xf>
    <xf numFmtId="2" fontId="8" fillId="0" borderId="11" xfId="0" applyNumberFormat="1" applyFont="1" applyFill="1" applyBorder="1"/>
    <xf numFmtId="2" fontId="8" fillId="0" borderId="33" xfId="0" applyNumberFormat="1" applyFont="1" applyFill="1" applyBorder="1"/>
    <xf numFmtId="2" fontId="8" fillId="0" borderId="13" xfId="0" applyNumberFormat="1" applyFont="1" applyFill="1" applyBorder="1"/>
    <xf numFmtId="2" fontId="8" fillId="0" borderId="0" xfId="0" applyNumberFormat="1" applyFont="1" applyFill="1"/>
    <xf numFmtId="2" fontId="8" fillId="0" borderId="12" xfId="0" applyNumberFormat="1" applyFont="1" applyFill="1" applyBorder="1"/>
    <xf numFmtId="2" fontId="8" fillId="0" borderId="49" xfId="0" applyNumberFormat="1" applyFont="1" applyFill="1" applyBorder="1"/>
    <xf numFmtId="164" fontId="0" fillId="0" borderId="0" xfId="0" applyNumberFormat="1"/>
    <xf numFmtId="44" fontId="0" fillId="0" borderId="0" xfId="0" applyNumberFormat="1"/>
    <xf numFmtId="2" fontId="12" fillId="6" borderId="52" xfId="0" applyNumberFormat="1" applyFont="1" applyFill="1" applyBorder="1" applyAlignment="1">
      <alignment horizontal="center"/>
    </xf>
    <xf numFmtId="2" fontId="11" fillId="7" borderId="53" xfId="0" applyNumberFormat="1" applyFont="1" applyFill="1" applyBorder="1" applyAlignment="1">
      <alignment horizontal="center" vertical="center" wrapText="1"/>
    </xf>
    <xf numFmtId="2" fontId="8" fillId="4" borderId="54" xfId="0" applyNumberFormat="1" applyFont="1" applyFill="1" applyBorder="1" applyAlignment="1">
      <alignment vertical="center"/>
    </xf>
    <xf numFmtId="2" fontId="8" fillId="2" borderId="55" xfId="0" applyNumberFormat="1" applyFont="1" applyFill="1" applyBorder="1" applyAlignment="1">
      <alignment vertical="center"/>
    </xf>
    <xf numFmtId="14" fontId="0" fillId="0" borderId="0" xfId="0" applyNumberFormat="1"/>
    <xf numFmtId="1" fontId="10" fillId="0" borderId="28" xfId="0" applyNumberFormat="1" applyFont="1" applyBorder="1" applyAlignment="1">
      <alignment horizontal="left"/>
    </xf>
    <xf numFmtId="164" fontId="2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9" fillId="0" borderId="11" xfId="0" applyNumberFormat="1" applyFont="1" applyBorder="1"/>
    <xf numFmtId="2" fontId="9" fillId="0" borderId="33" xfId="0" applyNumberFormat="1" applyFont="1" applyBorder="1"/>
    <xf numFmtId="2" fontId="9" fillId="0" borderId="13" xfId="0" applyNumberFormat="1" applyFont="1" applyBorder="1"/>
    <xf numFmtId="2" fontId="9" fillId="0" borderId="49" xfId="0" applyNumberFormat="1" applyFont="1" applyBorder="1"/>
    <xf numFmtId="1" fontId="10" fillId="0" borderId="28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1" fillId="6" borderId="43" xfId="0" applyNumberFormat="1" applyFont="1" applyFill="1" applyBorder="1" applyAlignment="1">
      <alignment horizontal="left"/>
    </xf>
    <xf numFmtId="1" fontId="11" fillId="7" borderId="35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1" fontId="9" fillId="0" borderId="23" xfId="0" applyNumberFormat="1" applyFont="1" applyBorder="1" applyAlignment="1">
      <alignment horizontal="left"/>
    </xf>
    <xf numFmtId="1" fontId="8" fillId="4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4" fillId="9" borderId="57" xfId="1" applyNumberFormat="1" applyFont="1" applyFill="1" applyBorder="1"/>
    <xf numFmtId="2" fontId="4" fillId="9" borderId="2" xfId="0" applyNumberFormat="1" applyFont="1" applyFill="1" applyBorder="1"/>
    <xf numFmtId="164" fontId="0" fillId="9" borderId="0" xfId="0" applyNumberFormat="1" applyFill="1"/>
    <xf numFmtId="2" fontId="0" fillId="0" borderId="0" xfId="0" applyNumberFormat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2" borderId="5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4" borderId="57" xfId="0" applyNumberFormat="1" applyFont="1" applyFill="1" applyBorder="1" applyAlignment="1">
      <alignment vertical="center"/>
    </xf>
    <xf numFmtId="2" fontId="8" fillId="4" borderId="58" xfId="0" applyNumberFormat="1" applyFont="1" applyFill="1" applyBorder="1" applyAlignment="1">
      <alignment vertical="center"/>
    </xf>
    <xf numFmtId="2" fontId="8" fillId="4" borderId="59" xfId="0" applyNumberFormat="1" applyFont="1" applyFill="1" applyBorder="1" applyAlignment="1">
      <alignment vertical="center"/>
    </xf>
    <xf numFmtId="2" fontId="9" fillId="8" borderId="2" xfId="0" applyNumberFormat="1" applyFont="1" applyFill="1" applyBorder="1" applyAlignment="1">
      <alignment horizontal="center"/>
    </xf>
    <xf numFmtId="2" fontId="8" fillId="0" borderId="60" xfId="0" applyNumberFormat="1" applyFont="1" applyBorder="1"/>
    <xf numFmtId="2" fontId="8" fillId="0" borderId="61" xfId="0" applyNumberFormat="1" applyFont="1" applyBorder="1"/>
    <xf numFmtId="2" fontId="8" fillId="0" borderId="62" xfId="0" applyNumberFormat="1" applyFont="1" applyBorder="1"/>
    <xf numFmtId="2" fontId="8" fillId="0" borderId="63" xfId="0" applyNumberFormat="1" applyFont="1" applyBorder="1"/>
    <xf numFmtId="2" fontId="8" fillId="0" borderId="64" xfId="0" applyNumberFormat="1" applyFont="1" applyBorder="1"/>
    <xf numFmtId="2" fontId="8" fillId="0" borderId="65" xfId="0" applyNumberFormat="1" applyFont="1" applyFill="1" applyBorder="1"/>
    <xf numFmtId="2" fontId="8" fillId="0" borderId="65" xfId="0" applyNumberFormat="1" applyFont="1" applyBorder="1"/>
    <xf numFmtId="2" fontId="8" fillId="3" borderId="66" xfId="0" applyNumberFormat="1" applyFont="1" applyFill="1" applyBorder="1" applyAlignment="1">
      <alignment vertical="center"/>
    </xf>
    <xf numFmtId="2" fontId="8" fillId="0" borderId="65" xfId="0" applyNumberFormat="1" applyFont="1" applyFill="1" applyBorder="1" applyAlignment="1">
      <alignment horizontal="center"/>
    </xf>
    <xf numFmtId="2" fontId="4" fillId="9" borderId="0" xfId="1" applyNumberFormat="1" applyFont="1" applyFill="1"/>
    <xf numFmtId="164" fontId="2" fillId="9" borderId="0" xfId="0" applyNumberFormat="1" applyFont="1" applyFill="1"/>
    <xf numFmtId="0" fontId="0" fillId="0" borderId="0" xfId="0"/>
    <xf numFmtId="0" fontId="2" fillId="0" borderId="0" xfId="0" applyFont="1"/>
    <xf numFmtId="2" fontId="9" fillId="0" borderId="30" xfId="0" applyNumberFormat="1" applyFont="1" applyBorder="1"/>
    <xf numFmtId="2" fontId="1" fillId="0" borderId="0" xfId="0" applyNumberFormat="1" applyFont="1"/>
    <xf numFmtId="2" fontId="15" fillId="0" borderId="29" xfId="0" applyNumberFormat="1" applyFont="1" applyBorder="1"/>
    <xf numFmtId="2" fontId="15" fillId="0" borderId="27" xfId="0" applyNumberFormat="1" applyFont="1" applyBorder="1"/>
    <xf numFmtId="2" fontId="15" fillId="0" borderId="49" xfId="0" applyNumberFormat="1" applyFont="1" applyFill="1" applyBorder="1" applyAlignment="1">
      <alignment horizontal="center"/>
    </xf>
    <xf numFmtId="2" fontId="15" fillId="0" borderId="28" xfId="0" applyNumberFormat="1" applyFont="1" applyBorder="1"/>
    <xf numFmtId="2" fontId="9" fillId="0" borderId="49" xfId="0" applyNumberFormat="1" applyFont="1" applyFill="1" applyBorder="1" applyAlignment="1">
      <alignment horizontal="center"/>
    </xf>
    <xf numFmtId="2" fontId="9" fillId="10" borderId="49" xfId="0" applyNumberFormat="1" applyFont="1" applyFill="1" applyBorder="1"/>
    <xf numFmtId="1" fontId="10" fillId="0" borderId="28" xfId="0" applyNumberFormat="1" applyFont="1" applyBorder="1" applyAlignment="1">
      <alignment horizontal="center" vertical="center"/>
    </xf>
    <xf numFmtId="2" fontId="8" fillId="0" borderId="67" xfId="0" applyNumberFormat="1" applyFont="1" applyFill="1" applyBorder="1"/>
    <xf numFmtId="2" fontId="0" fillId="0" borderId="30" xfId="0" applyNumberFormat="1" applyBorder="1"/>
    <xf numFmtId="16" fontId="9" fillId="0" borderId="68" xfId="0" applyNumberFormat="1" applyFont="1" applyBorder="1"/>
    <xf numFmtId="2" fontId="9" fillId="0" borderId="69" xfId="0" applyNumberFormat="1" applyFont="1" applyBorder="1"/>
    <xf numFmtId="1" fontId="9" fillId="0" borderId="70" xfId="0" applyNumberFormat="1" applyFont="1" applyBorder="1" applyAlignment="1">
      <alignment horizontal="center"/>
    </xf>
    <xf numFmtId="1" fontId="9" fillId="0" borderId="69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right"/>
    </xf>
    <xf numFmtId="2" fontId="9" fillId="0" borderId="72" xfId="0" applyNumberFormat="1" applyFont="1" applyBorder="1"/>
    <xf numFmtId="2" fontId="9" fillId="0" borderId="73" xfId="0" applyNumberFormat="1" applyFont="1" applyBorder="1"/>
    <xf numFmtId="2" fontId="9" fillId="0" borderId="70" xfId="0" applyNumberFormat="1" applyFont="1" applyBorder="1"/>
    <xf numFmtId="2" fontId="9" fillId="0" borderId="71" xfId="0" applyNumberFormat="1" applyFont="1" applyBorder="1"/>
    <xf numFmtId="2" fontId="9" fillId="0" borderId="74" xfId="0" applyNumberFormat="1" applyFont="1" applyBorder="1"/>
    <xf numFmtId="2" fontId="9" fillId="9" borderId="49" xfId="0" applyNumberFormat="1" applyFont="1" applyFill="1" applyBorder="1" applyAlignment="1">
      <alignment horizontal="center"/>
    </xf>
    <xf numFmtId="2" fontId="9" fillId="9" borderId="50" xfId="0" applyNumberFormat="1" applyFont="1" applyFill="1" applyBorder="1" applyAlignment="1">
      <alignment horizontal="center"/>
    </xf>
    <xf numFmtId="2" fontId="9" fillId="9" borderId="29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4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/>
    <xf numFmtId="2" fontId="11" fillId="7" borderId="43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/>
    </xf>
    <xf numFmtId="2" fontId="11" fillId="7" borderId="42" xfId="0" applyNumberFormat="1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/>
    </xf>
    <xf numFmtId="2" fontId="12" fillId="6" borderId="45" xfId="0" applyNumberFormat="1" applyFont="1" applyFill="1" applyBorder="1" applyAlignment="1">
      <alignment horizontal="center"/>
    </xf>
    <xf numFmtId="2" fontId="12" fillId="6" borderId="44" xfId="0" applyNumberFormat="1" applyFont="1" applyFill="1" applyBorder="1" applyAlignment="1">
      <alignment horizontal="center"/>
    </xf>
    <xf numFmtId="2" fontId="11" fillId="7" borderId="47" xfId="0" applyNumberFormat="1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/>
    </xf>
    <xf numFmtId="2" fontId="11" fillId="7" borderId="46" xfId="0" applyNumberFormat="1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1" fillId="7" borderId="56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C453411-B092-4D2A-A680-7DDF1DE49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625B-AF66-4903-8C93-8AED2EA86C20}">
  <sheetPr>
    <pageSetUpPr fitToPage="1"/>
  </sheetPr>
  <dimension ref="A1:T45"/>
  <sheetViews>
    <sheetView topLeftCell="A20" zoomScale="84" zoomScaleNormal="84" workbookViewId="0">
      <selection activeCell="K41" sqref="K41"/>
    </sheetView>
  </sheetViews>
  <sheetFormatPr defaultRowHeight="15"/>
  <cols>
    <col min="1" max="1" width="7.42578125" style="3" customWidth="1"/>
    <col min="2" max="2" width="32.8554687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213" t="s">
        <v>30</v>
      </c>
      <c r="F2" s="214"/>
      <c r="G2" s="215" t="s">
        <v>29</v>
      </c>
      <c r="H2" s="209" t="s">
        <v>13</v>
      </c>
      <c r="I2" s="209" t="s">
        <v>60</v>
      </c>
      <c r="J2" s="217" t="s">
        <v>22</v>
      </c>
      <c r="K2" s="213" t="s">
        <v>28</v>
      </c>
      <c r="L2" s="214"/>
      <c r="M2" s="126"/>
      <c r="N2" s="209" t="s">
        <v>27</v>
      </c>
      <c r="O2" s="209" t="s">
        <v>26</v>
      </c>
      <c r="P2" s="209" t="s">
        <v>25</v>
      </c>
      <c r="Q2" s="209" t="s">
        <v>24</v>
      </c>
      <c r="R2" s="209" t="s">
        <v>23</v>
      </c>
      <c r="S2" s="219" t="s">
        <v>43</v>
      </c>
      <c r="T2" s="211" t="s">
        <v>22</v>
      </c>
    </row>
    <row r="3" spans="1:20" ht="36.75" thickBot="1">
      <c r="A3" s="85" t="s">
        <v>21</v>
      </c>
      <c r="B3" s="86" t="s">
        <v>20</v>
      </c>
      <c r="C3" s="87" t="s">
        <v>19</v>
      </c>
      <c r="D3" s="88" t="s">
        <v>18</v>
      </c>
      <c r="E3" s="89" t="s">
        <v>17</v>
      </c>
      <c r="F3" s="90" t="s">
        <v>16</v>
      </c>
      <c r="G3" s="216"/>
      <c r="H3" s="210"/>
      <c r="I3" s="210"/>
      <c r="J3" s="218"/>
      <c r="K3" s="89" t="s">
        <v>17</v>
      </c>
      <c r="L3" s="90" t="s">
        <v>16</v>
      </c>
      <c r="M3" s="127" t="s">
        <v>58</v>
      </c>
      <c r="N3" s="210"/>
      <c r="O3" s="210"/>
      <c r="P3" s="210"/>
      <c r="Q3" s="210"/>
      <c r="R3" s="210"/>
      <c r="S3" s="220"/>
      <c r="T3" s="212"/>
    </row>
    <row r="4" spans="1:20">
      <c r="A4" s="80">
        <v>43556</v>
      </c>
      <c r="B4" s="76" t="s">
        <v>15</v>
      </c>
      <c r="C4" s="79"/>
      <c r="D4" s="78" t="s">
        <v>14</v>
      </c>
      <c r="E4" s="75">
        <v>2315.88</v>
      </c>
      <c r="F4" s="118">
        <v>8749.5300000000007</v>
      </c>
      <c r="G4" s="119"/>
      <c r="H4" s="120"/>
      <c r="I4" s="120"/>
      <c r="J4" s="121"/>
      <c r="K4" s="122"/>
      <c r="L4" s="118"/>
      <c r="M4" s="189"/>
      <c r="N4" s="120"/>
      <c r="O4" s="120"/>
      <c r="P4" s="120"/>
      <c r="Q4" s="120"/>
      <c r="R4" s="120"/>
      <c r="S4" s="123"/>
      <c r="T4" s="118"/>
    </row>
    <row r="5" spans="1:20">
      <c r="A5" s="65">
        <v>43930</v>
      </c>
      <c r="B5" s="180" t="s">
        <v>11</v>
      </c>
      <c r="C5" s="63"/>
      <c r="D5" s="62"/>
      <c r="E5" s="59">
        <v>0.37</v>
      </c>
      <c r="F5" s="57"/>
      <c r="G5" s="61">
        <v>0.37</v>
      </c>
      <c r="H5" s="58"/>
      <c r="I5" s="58"/>
      <c r="J5" s="180"/>
      <c r="K5" s="59"/>
      <c r="L5" s="57"/>
      <c r="M5" s="203" t="s">
        <v>113</v>
      </c>
      <c r="N5" s="58"/>
      <c r="O5" s="58"/>
      <c r="P5" s="58"/>
      <c r="Q5" s="58"/>
      <c r="R5" s="58"/>
      <c r="S5" s="114"/>
      <c r="T5" s="57"/>
    </row>
    <row r="6" spans="1:20">
      <c r="A6" s="65">
        <v>43935</v>
      </c>
      <c r="B6" s="180" t="s">
        <v>10</v>
      </c>
      <c r="C6" s="188" t="s">
        <v>9</v>
      </c>
      <c r="D6" s="66"/>
      <c r="E6" s="59"/>
      <c r="F6" s="57"/>
      <c r="G6" s="61"/>
      <c r="H6" s="58"/>
      <c r="I6" s="58"/>
      <c r="J6" s="180"/>
      <c r="K6" s="59">
        <v>5.39</v>
      </c>
      <c r="L6" s="57"/>
      <c r="M6" s="203" t="s">
        <v>113</v>
      </c>
      <c r="N6" s="58"/>
      <c r="O6" s="58">
        <v>4.49</v>
      </c>
      <c r="P6" s="58"/>
      <c r="Q6" s="58"/>
      <c r="R6" s="58"/>
      <c r="S6" s="114"/>
      <c r="T6" s="57">
        <v>0.9</v>
      </c>
    </row>
    <row r="7" spans="1:20">
      <c r="A7" s="65">
        <v>43945</v>
      </c>
      <c r="B7" s="180" t="s">
        <v>13</v>
      </c>
      <c r="C7" s="67" t="s">
        <v>12</v>
      </c>
      <c r="D7" s="66"/>
      <c r="E7" s="59">
        <v>6805</v>
      </c>
      <c r="F7" s="57"/>
      <c r="G7" s="61"/>
      <c r="H7" s="58">
        <v>6805</v>
      </c>
      <c r="I7" s="58"/>
      <c r="J7" s="180"/>
      <c r="K7" s="59"/>
      <c r="L7" s="57"/>
      <c r="M7" s="203" t="s">
        <v>113</v>
      </c>
      <c r="N7" s="58"/>
      <c r="O7" s="58"/>
      <c r="P7" s="58"/>
      <c r="Q7" s="58"/>
      <c r="R7" s="58"/>
      <c r="S7" s="114"/>
      <c r="T7" s="57"/>
    </row>
    <row r="8" spans="1:20">
      <c r="A8" s="65">
        <v>43962</v>
      </c>
      <c r="B8" s="180" t="s">
        <v>11</v>
      </c>
      <c r="C8" s="67"/>
      <c r="D8" s="66"/>
      <c r="E8" s="59">
        <v>0.38</v>
      </c>
      <c r="F8" s="57"/>
      <c r="G8" s="61">
        <v>0.38</v>
      </c>
      <c r="H8" s="58"/>
      <c r="I8" s="58"/>
      <c r="J8" s="180"/>
      <c r="K8" s="59"/>
      <c r="L8" s="57"/>
      <c r="M8" s="203" t="s">
        <v>113</v>
      </c>
      <c r="N8" s="58"/>
      <c r="O8" s="58"/>
      <c r="P8" s="58"/>
      <c r="Q8" s="58"/>
      <c r="R8" s="58"/>
      <c r="S8" s="114"/>
      <c r="T8" s="57"/>
    </row>
    <row r="9" spans="1:20">
      <c r="A9" s="65">
        <v>43963</v>
      </c>
      <c r="B9" s="180" t="s">
        <v>10</v>
      </c>
      <c r="C9" s="67" t="s">
        <v>9</v>
      </c>
      <c r="D9" s="66"/>
      <c r="E9" s="59"/>
      <c r="F9" s="57"/>
      <c r="G9" s="61"/>
      <c r="H9" s="58"/>
      <c r="I9" s="58"/>
      <c r="J9" s="180"/>
      <c r="K9" s="59">
        <v>5.39</v>
      </c>
      <c r="L9" s="57"/>
      <c r="M9" s="203" t="s">
        <v>113</v>
      </c>
      <c r="N9" s="58"/>
      <c r="O9" s="58">
        <v>4.49</v>
      </c>
      <c r="P9" s="58"/>
      <c r="Q9" s="58"/>
      <c r="R9" s="58"/>
      <c r="S9" s="114"/>
      <c r="T9" s="57">
        <v>0.9</v>
      </c>
    </row>
    <row r="10" spans="1:20">
      <c r="A10" s="65">
        <v>43977</v>
      </c>
      <c r="B10" s="180" t="s">
        <v>71</v>
      </c>
      <c r="C10" s="67" t="s">
        <v>9</v>
      </c>
      <c r="D10" s="66"/>
      <c r="E10" s="59"/>
      <c r="F10" s="57"/>
      <c r="G10" s="61"/>
      <c r="H10" s="58"/>
      <c r="I10" s="58"/>
      <c r="J10" s="180"/>
      <c r="K10" s="59">
        <v>211.39</v>
      </c>
      <c r="L10" s="57"/>
      <c r="M10" s="203" t="s">
        <v>113</v>
      </c>
      <c r="N10" s="58">
        <v>211.39</v>
      </c>
      <c r="O10" s="58"/>
      <c r="P10" s="58"/>
      <c r="Q10" s="58"/>
      <c r="R10" s="58"/>
      <c r="S10" s="114"/>
      <c r="T10" s="57"/>
    </row>
    <row r="11" spans="1:20">
      <c r="A11" s="65">
        <v>43977</v>
      </c>
      <c r="B11" s="180" t="s">
        <v>72</v>
      </c>
      <c r="C11" s="67" t="s">
        <v>9</v>
      </c>
      <c r="D11" s="66"/>
      <c r="E11" s="59"/>
      <c r="F11" s="57"/>
      <c r="G11" s="61"/>
      <c r="H11" s="58"/>
      <c r="I11" s="58"/>
      <c r="J11" s="180"/>
      <c r="K11" s="59">
        <v>247.88</v>
      </c>
      <c r="L11" s="57"/>
      <c r="M11" s="203" t="s">
        <v>113</v>
      </c>
      <c r="N11" s="58">
        <v>247.88</v>
      </c>
      <c r="O11" s="58"/>
      <c r="P11" s="58"/>
      <c r="Q11" s="58"/>
      <c r="R11" s="58"/>
      <c r="S11" s="114"/>
      <c r="T11" s="57"/>
    </row>
    <row r="12" spans="1:20">
      <c r="A12" s="65">
        <v>43979</v>
      </c>
      <c r="B12" s="180" t="s">
        <v>79</v>
      </c>
      <c r="C12" s="67" t="s">
        <v>9</v>
      </c>
      <c r="D12" s="66"/>
      <c r="E12" s="59"/>
      <c r="F12" s="57"/>
      <c r="G12" s="61"/>
      <c r="H12" s="58"/>
      <c r="I12" s="58"/>
      <c r="J12" s="180"/>
      <c r="K12" s="59">
        <v>413.93</v>
      </c>
      <c r="L12" s="57"/>
      <c r="M12" s="203" t="s">
        <v>113</v>
      </c>
      <c r="N12" s="58">
        <v>413.93</v>
      </c>
      <c r="O12" s="58"/>
      <c r="P12" s="190"/>
      <c r="Q12" s="190"/>
      <c r="R12" s="58"/>
      <c r="S12" s="58"/>
      <c r="T12" s="57"/>
    </row>
    <row r="13" spans="1:20">
      <c r="A13" s="65">
        <v>43991</v>
      </c>
      <c r="B13" s="180" t="s">
        <v>11</v>
      </c>
      <c r="C13" s="67"/>
      <c r="D13" s="66"/>
      <c r="E13" s="59">
        <v>0.35</v>
      </c>
      <c r="F13" s="57"/>
      <c r="G13" s="61">
        <v>0.35</v>
      </c>
      <c r="H13" s="58"/>
      <c r="I13" s="58"/>
      <c r="J13" s="180"/>
      <c r="K13" s="59"/>
      <c r="L13" s="57"/>
      <c r="M13" s="203" t="s">
        <v>113</v>
      </c>
      <c r="N13" s="58"/>
      <c r="O13" s="58"/>
      <c r="P13" s="58"/>
      <c r="Q13" s="58"/>
      <c r="R13" s="58"/>
      <c r="S13" s="114"/>
      <c r="T13" s="57"/>
    </row>
    <row r="14" spans="1:20">
      <c r="A14" s="65">
        <v>43994</v>
      </c>
      <c r="B14" s="180" t="s">
        <v>10</v>
      </c>
      <c r="C14" s="67" t="s">
        <v>9</v>
      </c>
      <c r="D14" s="66"/>
      <c r="E14" s="59"/>
      <c r="F14" s="57"/>
      <c r="G14" s="61"/>
      <c r="H14" s="58"/>
      <c r="I14" s="58"/>
      <c r="J14" s="180"/>
      <c r="K14" s="59">
        <v>5.39</v>
      </c>
      <c r="L14" s="57"/>
      <c r="M14" s="202" t="s">
        <v>113</v>
      </c>
      <c r="N14" s="58"/>
      <c r="O14" s="58">
        <v>4.49</v>
      </c>
      <c r="P14" s="58"/>
      <c r="Q14" s="58"/>
      <c r="R14" s="58"/>
      <c r="S14" s="114"/>
      <c r="T14" s="57">
        <v>0.9</v>
      </c>
    </row>
    <row r="15" spans="1:20">
      <c r="A15" s="65"/>
      <c r="B15" s="180"/>
      <c r="C15" s="67"/>
      <c r="D15" s="66"/>
      <c r="E15" s="59"/>
      <c r="F15" s="104"/>
      <c r="G15" s="105"/>
      <c r="H15" s="106"/>
      <c r="I15" s="106"/>
      <c r="J15" s="100"/>
      <c r="K15" s="103"/>
      <c r="L15" s="104"/>
      <c r="M15" s="113"/>
      <c r="N15" s="106"/>
      <c r="O15" s="106"/>
      <c r="P15" s="106"/>
      <c r="Q15" s="106"/>
      <c r="R15" s="106"/>
      <c r="S15" s="113"/>
      <c r="T15" s="104"/>
    </row>
    <row r="16" spans="1:20">
      <c r="A16" s="65"/>
      <c r="B16" s="180"/>
      <c r="C16" s="67"/>
      <c r="D16" s="66"/>
      <c r="E16" s="59"/>
      <c r="F16" s="104"/>
      <c r="G16" s="105"/>
      <c r="H16" s="106"/>
      <c r="I16" s="106"/>
      <c r="J16" s="100"/>
      <c r="K16" s="103"/>
      <c r="L16" s="104"/>
      <c r="M16" s="113"/>
      <c r="N16" s="106"/>
      <c r="O16" s="106"/>
      <c r="P16" s="106"/>
      <c r="Q16" s="106"/>
      <c r="R16" s="106"/>
      <c r="S16" s="113"/>
      <c r="T16" s="104"/>
    </row>
    <row r="17" spans="1:20">
      <c r="A17" s="65"/>
      <c r="B17" s="180"/>
      <c r="C17" s="67"/>
      <c r="D17" s="66"/>
      <c r="E17" s="59"/>
      <c r="F17" s="104"/>
      <c r="G17" s="105"/>
      <c r="H17" s="106"/>
      <c r="I17" s="106"/>
      <c r="J17" s="100"/>
      <c r="K17" s="103"/>
      <c r="L17" s="104"/>
      <c r="M17" s="113"/>
      <c r="N17" s="106"/>
      <c r="O17" s="106"/>
      <c r="P17" s="106"/>
      <c r="Q17" s="106"/>
      <c r="R17" s="106"/>
      <c r="S17" s="113"/>
      <c r="T17" s="104"/>
    </row>
    <row r="18" spans="1:20">
      <c r="A18" s="65"/>
      <c r="B18" s="180"/>
      <c r="C18" s="67"/>
      <c r="D18" s="66"/>
      <c r="E18" s="59"/>
      <c r="F18" s="104"/>
      <c r="G18" s="105"/>
      <c r="H18" s="106"/>
      <c r="I18" s="106"/>
      <c r="J18" s="100"/>
      <c r="K18" s="103"/>
      <c r="L18" s="104"/>
      <c r="M18" s="113"/>
      <c r="N18" s="106"/>
      <c r="O18" s="106"/>
      <c r="P18" s="106"/>
      <c r="Q18" s="106"/>
      <c r="R18" s="106"/>
      <c r="S18" s="113"/>
      <c r="T18" s="104"/>
    </row>
    <row r="19" spans="1:20">
      <c r="A19" s="65"/>
      <c r="B19" s="180"/>
      <c r="C19" s="67"/>
      <c r="D19" s="66"/>
      <c r="E19" s="59"/>
      <c r="F19" s="104"/>
      <c r="G19" s="105"/>
      <c r="H19" s="106"/>
      <c r="I19" s="106"/>
      <c r="J19" s="100"/>
      <c r="K19" s="103"/>
      <c r="L19" s="104"/>
      <c r="M19" s="113"/>
      <c r="N19" s="106"/>
      <c r="O19" s="106"/>
      <c r="P19" s="106"/>
      <c r="Q19" s="106"/>
      <c r="R19" s="106"/>
      <c r="S19" s="113"/>
      <c r="T19" s="104"/>
    </row>
    <row r="20" spans="1:20">
      <c r="A20" s="65"/>
      <c r="B20" s="180"/>
      <c r="C20" s="67"/>
      <c r="D20" s="66"/>
      <c r="E20" s="59"/>
      <c r="F20" s="104"/>
      <c r="G20" s="105"/>
      <c r="H20" s="106"/>
      <c r="I20" s="106"/>
      <c r="J20" s="100"/>
      <c r="K20" s="103"/>
      <c r="L20" s="104"/>
      <c r="M20" s="113"/>
      <c r="N20" s="106"/>
      <c r="O20" s="106"/>
      <c r="P20" s="106"/>
      <c r="Q20" s="106"/>
      <c r="R20" s="106"/>
      <c r="S20" s="113"/>
      <c r="T20" s="104"/>
    </row>
    <row r="21" spans="1:20">
      <c r="A21" s="65"/>
      <c r="B21" s="180"/>
      <c r="C21" s="63"/>
      <c r="D21" s="62"/>
      <c r="E21" s="59"/>
      <c r="F21" s="104"/>
      <c r="G21" s="105"/>
      <c r="H21" s="106"/>
      <c r="I21" s="106"/>
      <c r="J21" s="100"/>
      <c r="K21" s="103"/>
      <c r="L21" s="104"/>
      <c r="M21" s="113"/>
      <c r="N21" s="106"/>
      <c r="O21" s="106"/>
      <c r="P21" s="106"/>
      <c r="Q21" s="106"/>
      <c r="R21" s="106"/>
      <c r="S21" s="113"/>
      <c r="T21" s="104"/>
    </row>
    <row r="22" spans="1:20">
      <c r="A22" s="65"/>
      <c r="B22" s="180"/>
      <c r="C22" s="63"/>
      <c r="D22" s="62"/>
      <c r="E22" s="59"/>
      <c r="F22" s="57"/>
      <c r="G22" s="61"/>
      <c r="H22" s="58"/>
      <c r="I22" s="58"/>
      <c r="J22" s="180"/>
      <c r="K22" s="59"/>
      <c r="L22" s="57"/>
      <c r="M22" s="113"/>
      <c r="N22" s="58"/>
      <c r="O22" s="58"/>
      <c r="P22" s="58"/>
      <c r="Q22" s="58"/>
      <c r="R22" s="58"/>
      <c r="S22" s="114"/>
      <c r="T22" s="57"/>
    </row>
    <row r="23" spans="1:20">
      <c r="A23" s="65"/>
      <c r="B23" s="180"/>
      <c r="C23" s="63"/>
      <c r="D23" s="62"/>
      <c r="E23" s="59"/>
      <c r="F23" s="57"/>
      <c r="G23" s="61"/>
      <c r="H23" s="58"/>
      <c r="I23" s="58"/>
      <c r="J23" s="180"/>
      <c r="K23" s="59"/>
      <c r="L23" s="57"/>
      <c r="M23" s="113"/>
      <c r="N23" s="58"/>
      <c r="O23" s="58"/>
      <c r="P23" s="58"/>
      <c r="Q23" s="58"/>
      <c r="R23" s="58"/>
      <c r="S23" s="114"/>
      <c r="T23" s="57"/>
    </row>
    <row r="24" spans="1:20">
      <c r="A24" s="65"/>
      <c r="B24" s="180"/>
      <c r="C24" s="63"/>
      <c r="D24" s="62"/>
      <c r="E24" s="59"/>
      <c r="F24" s="57"/>
      <c r="G24" s="61"/>
      <c r="H24" s="58"/>
      <c r="I24" s="58"/>
      <c r="J24" s="180"/>
      <c r="K24" s="59"/>
      <c r="L24" s="57"/>
      <c r="M24" s="113"/>
      <c r="N24" s="58"/>
      <c r="O24" s="58"/>
      <c r="P24" s="58"/>
      <c r="Q24" s="58"/>
      <c r="R24" s="58"/>
      <c r="S24" s="114"/>
      <c r="T24" s="57"/>
    </row>
    <row r="25" spans="1:20">
      <c r="A25" s="65"/>
      <c r="B25" s="180"/>
      <c r="C25" s="63"/>
      <c r="D25" s="62"/>
      <c r="E25" s="59"/>
      <c r="F25" s="57"/>
      <c r="G25" s="61"/>
      <c r="H25" s="58"/>
      <c r="I25" s="58"/>
      <c r="J25" s="18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180"/>
      <c r="C26" s="63"/>
      <c r="D26" s="62"/>
      <c r="E26" s="59"/>
      <c r="F26" s="57"/>
      <c r="G26" s="61"/>
      <c r="H26" s="58"/>
      <c r="I26" s="58"/>
      <c r="J26" s="18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180"/>
      <c r="C27" s="63"/>
      <c r="D27" s="62"/>
      <c r="E27" s="59"/>
      <c r="F27" s="57"/>
      <c r="G27" s="61"/>
      <c r="H27" s="58"/>
      <c r="I27" s="58"/>
      <c r="J27" s="18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180"/>
      <c r="C28" s="63"/>
      <c r="D28" s="62"/>
      <c r="E28" s="59"/>
      <c r="F28" s="57"/>
      <c r="G28" s="61"/>
      <c r="H28" s="58"/>
      <c r="I28" s="58"/>
      <c r="J28" s="18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5"/>
      <c r="B29" s="180"/>
      <c r="C29" s="63"/>
      <c r="D29" s="62"/>
      <c r="E29" s="59"/>
      <c r="F29" s="57"/>
      <c r="G29" s="61"/>
      <c r="H29" s="58"/>
      <c r="I29" s="58"/>
      <c r="J29" s="18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180"/>
      <c r="C30" s="63"/>
      <c r="D30" s="62"/>
      <c r="E30" s="59"/>
      <c r="F30" s="57"/>
      <c r="G30" s="61"/>
      <c r="H30" s="58"/>
      <c r="I30" s="58"/>
      <c r="J30" s="18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64"/>
      <c r="B31" s="180"/>
      <c r="C31" s="63"/>
      <c r="D31" s="62"/>
      <c r="E31" s="59"/>
      <c r="F31" s="57"/>
      <c r="G31" s="61"/>
      <c r="H31" s="58"/>
      <c r="I31" s="58"/>
      <c r="J31" s="180"/>
      <c r="K31" s="59"/>
      <c r="L31" s="57"/>
      <c r="M31" s="114"/>
      <c r="N31" s="58"/>
      <c r="O31" s="58"/>
      <c r="P31" s="58"/>
      <c r="Q31" s="58"/>
      <c r="R31" s="58"/>
      <c r="S31" s="114"/>
      <c r="T31" s="57"/>
    </row>
    <row r="32" spans="1:20">
      <c r="A32" s="191"/>
      <c r="B32" s="192"/>
      <c r="C32" s="193"/>
      <c r="D32" s="194"/>
      <c r="E32" s="195"/>
      <c r="F32" s="196"/>
      <c r="G32" s="197"/>
      <c r="H32" s="198"/>
      <c r="I32" s="198"/>
      <c r="J32" s="192"/>
      <c r="K32" s="199"/>
      <c r="L32" s="196"/>
      <c r="M32" s="200"/>
      <c r="N32" s="198"/>
      <c r="O32" s="198"/>
      <c r="P32" s="198"/>
      <c r="Q32" s="198"/>
      <c r="R32" s="198"/>
      <c r="S32" s="200"/>
      <c r="T32" s="196"/>
    </row>
    <row r="33" spans="1:20">
      <c r="A33" s="47">
        <v>43646</v>
      </c>
      <c r="B33" s="46" t="s">
        <v>44</v>
      </c>
      <c r="C33" s="45"/>
      <c r="D33" s="44"/>
      <c r="E33" s="43">
        <f>SUM(E4:E32)</f>
        <v>9121.98</v>
      </c>
      <c r="F33" s="42">
        <f>SUM(F4:F32)</f>
        <v>8749.5300000000007</v>
      </c>
      <c r="G33" s="41">
        <f>SUM(G5:G32)</f>
        <v>1.1000000000000001</v>
      </c>
      <c r="H33" s="38">
        <f t="shared" ref="H33:T33" si="0">SUM(H5:H32)</f>
        <v>6805</v>
      </c>
      <c r="I33" s="38">
        <f t="shared" si="0"/>
        <v>0</v>
      </c>
      <c r="J33" s="40">
        <f t="shared" si="0"/>
        <v>0</v>
      </c>
      <c r="K33" s="39">
        <f t="shared" si="0"/>
        <v>889.37</v>
      </c>
      <c r="L33" s="37">
        <f t="shared" si="0"/>
        <v>0</v>
      </c>
      <c r="M33" s="128"/>
      <c r="N33" s="38">
        <f t="shared" si="0"/>
        <v>873.2</v>
      </c>
      <c r="O33" s="38">
        <f t="shared" si="0"/>
        <v>13.47</v>
      </c>
      <c r="P33" s="38">
        <f t="shared" si="0"/>
        <v>0</v>
      </c>
      <c r="Q33" s="38">
        <f t="shared" si="0"/>
        <v>0</v>
      </c>
      <c r="R33" s="38">
        <f t="shared" si="0"/>
        <v>0</v>
      </c>
      <c r="S33" s="38">
        <f t="shared" si="0"/>
        <v>0</v>
      </c>
      <c r="T33" s="37">
        <f t="shared" si="0"/>
        <v>2.7</v>
      </c>
    </row>
    <row r="34" spans="1:20" ht="15.75" thickBot="1">
      <c r="A34" s="36">
        <v>43646</v>
      </c>
      <c r="B34" s="35" t="s">
        <v>45</v>
      </c>
      <c r="C34" s="34"/>
      <c r="D34" s="33"/>
      <c r="E34" s="32">
        <f>K33</f>
        <v>889.37</v>
      </c>
      <c r="F34" s="31">
        <f>L33</f>
        <v>0</v>
      </c>
      <c r="G34" s="30"/>
      <c r="H34" s="29"/>
      <c r="I34" s="29"/>
      <c r="J34" s="28"/>
      <c r="K34" s="30">
        <f>SUM(K4:K32)</f>
        <v>889.37</v>
      </c>
      <c r="L34" s="28"/>
      <c r="M34" s="2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43646</v>
      </c>
      <c r="B35" s="24" t="s">
        <v>8</v>
      </c>
      <c r="C35" s="26" t="s">
        <v>7</v>
      </c>
      <c r="D35" s="25" t="s">
        <v>7</v>
      </c>
      <c r="E35" s="23">
        <f>E33-E34</f>
        <v>8232.6099999999988</v>
      </c>
      <c r="F35" s="21">
        <f>F33-F34</f>
        <v>8749.5300000000007</v>
      </c>
      <c r="G35" s="24">
        <f t="shared" ref="G35:L35" si="1">G33+G4</f>
        <v>1.1000000000000001</v>
      </c>
      <c r="H35" s="22">
        <f t="shared" si="1"/>
        <v>6805</v>
      </c>
      <c r="I35" s="22">
        <f t="shared" si="1"/>
        <v>0</v>
      </c>
      <c r="J35" s="24">
        <f t="shared" si="1"/>
        <v>0</v>
      </c>
      <c r="K35" s="23">
        <f t="shared" si="1"/>
        <v>889.37</v>
      </c>
      <c r="L35" s="21">
        <f t="shared" si="1"/>
        <v>0</v>
      </c>
      <c r="M35" s="129"/>
      <c r="N35" s="22">
        <f t="shared" ref="N35:T35" si="2">N33+N4</f>
        <v>873.2</v>
      </c>
      <c r="O35" s="22">
        <f t="shared" si="2"/>
        <v>13.47</v>
      </c>
      <c r="P35" s="22">
        <f t="shared" si="2"/>
        <v>0</v>
      </c>
      <c r="Q35" s="22">
        <f t="shared" si="2"/>
        <v>0</v>
      </c>
      <c r="R35" s="22">
        <f t="shared" si="2"/>
        <v>0</v>
      </c>
      <c r="S35" s="22">
        <f t="shared" si="2"/>
        <v>0</v>
      </c>
      <c r="T35" s="21">
        <f t="shared" si="2"/>
        <v>2.7</v>
      </c>
    </row>
    <row r="36" spans="1:20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9"/>
      <c r="D37" s="8" t="s">
        <v>6</v>
      </c>
      <c r="F37" s="17"/>
      <c r="G37" s="16">
        <f>SUM(G35:J35)</f>
        <v>6806.1</v>
      </c>
      <c r="H37" s="16"/>
      <c r="I37" s="16"/>
      <c r="J37" s="16"/>
      <c r="K37" s="8" t="s">
        <v>5</v>
      </c>
      <c r="L37" s="17"/>
      <c r="M37" s="17"/>
      <c r="N37" s="16">
        <f>SUM(N35:T35)</f>
        <v>889.37000000000012</v>
      </c>
      <c r="P37" s="16"/>
      <c r="Q37" s="16"/>
      <c r="R37" s="16"/>
      <c r="S37" s="16"/>
      <c r="T37" s="16"/>
    </row>
    <row r="38" spans="1:20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80</v>
      </c>
      <c r="C39" s="5"/>
      <c r="D39" s="14"/>
      <c r="E39" s="8">
        <f>SUM(E4:F4)</f>
        <v>11065.41</v>
      </c>
      <c r="F39" s="8"/>
      <c r="G39" s="1" t="s">
        <v>83</v>
      </c>
      <c r="H39" s="10"/>
      <c r="I39" s="2"/>
      <c r="K39" s="1">
        <v>8232.61</v>
      </c>
      <c r="L39" s="9" t="s">
        <v>4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81</v>
      </c>
      <c r="C40" s="5"/>
      <c r="D40" s="14"/>
      <c r="E40" s="13">
        <f>G37</f>
        <v>6806.1</v>
      </c>
      <c r="F40" s="8"/>
      <c r="G40" s="1" t="s">
        <v>84</v>
      </c>
      <c r="H40" s="10"/>
      <c r="I40" s="2"/>
      <c r="K40" s="116">
        <v>8749.5300000000007</v>
      </c>
      <c r="L40" s="9" t="s">
        <v>4</v>
      </c>
      <c r="M40" s="9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5"/>
      <c r="E41" s="7">
        <f>SUM(E39:E40)</f>
        <v>17871.510000000002</v>
      </c>
      <c r="H41" s="10"/>
      <c r="I41" s="2"/>
      <c r="K41" s="7">
        <f>SUM(K39:K40)</f>
        <v>16982.14</v>
      </c>
      <c r="N41" s="8"/>
      <c r="O41" s="8"/>
      <c r="P41" s="8"/>
      <c r="Q41" s="8"/>
      <c r="R41" s="8"/>
      <c r="S41" s="8"/>
      <c r="T41" s="8"/>
    </row>
    <row r="42" spans="1:20">
      <c r="B42" s="4" t="s">
        <v>82</v>
      </c>
      <c r="C42" s="5"/>
      <c r="E42" s="124">
        <f>-(N37)</f>
        <v>-889.37000000000012</v>
      </c>
      <c r="G42" s="1" t="s">
        <v>3</v>
      </c>
      <c r="K42" s="1">
        <v>0</v>
      </c>
      <c r="L42" s="9" t="s">
        <v>2</v>
      </c>
      <c r="M42" s="9"/>
    </row>
    <row r="43" spans="1:20" ht="15.75" thickBot="1">
      <c r="B43" s="8" t="s">
        <v>1</v>
      </c>
      <c r="C43" s="5"/>
      <c r="E43" s="6">
        <f>SUM(E41:E42)</f>
        <v>16982.140000000003</v>
      </c>
      <c r="G43" s="7" t="s">
        <v>0</v>
      </c>
      <c r="K43" s="6">
        <f>SUM(K41:K42)</f>
        <v>16982.14</v>
      </c>
    </row>
    <row r="44" spans="1:20" ht="15.75" thickTop="1">
      <c r="B44" s="4"/>
      <c r="C44" s="5"/>
    </row>
    <row r="45" spans="1:20">
      <c r="B45" s="4"/>
    </row>
  </sheetData>
  <mergeCells count="13">
    <mergeCell ref="Q2:Q3"/>
    <mergeCell ref="R2:R3"/>
    <mergeCell ref="T2:T3"/>
    <mergeCell ref="E2:F2"/>
    <mergeCell ref="G2:G3"/>
    <mergeCell ref="H2:H3"/>
    <mergeCell ref="I2:I3"/>
    <mergeCell ref="J2:J3"/>
    <mergeCell ref="K2:L2"/>
    <mergeCell ref="N2:N3"/>
    <mergeCell ref="O2:O3"/>
    <mergeCell ref="P2:P3"/>
    <mergeCell ref="S2:S3"/>
  </mergeCells>
  <pageMargins left="0.7" right="0.7" top="0.75" bottom="0.75" header="0.3" footer="0.3"/>
  <pageSetup paperSize="9" scale="67" orientation="landscape" r:id="rId1"/>
  <ignoredErrors>
    <ignoredError sqref="E4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397B-BB0D-4F83-B067-26400D148B14}">
  <dimension ref="A1:T44"/>
  <sheetViews>
    <sheetView topLeftCell="B17" zoomScale="80" zoomScaleNormal="80" workbookViewId="0">
      <selection activeCell="E41" sqref="E41"/>
    </sheetView>
  </sheetViews>
  <sheetFormatPr defaultRowHeight="15"/>
  <cols>
    <col min="1" max="1" width="7.42578125" style="3" customWidth="1"/>
    <col min="2" max="2" width="57" style="1" customWidth="1"/>
    <col min="3" max="3" width="11" style="2" customWidth="1"/>
    <col min="4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5.85546875" style="1" customWidth="1"/>
    <col min="14" max="14" width="10.5703125" style="1" customWidth="1"/>
    <col min="15" max="18" width="8.5703125" style="1" customWidth="1"/>
    <col min="19" max="19" width="11.140625" style="1" customWidth="1"/>
    <col min="20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213" t="s">
        <v>30</v>
      </c>
      <c r="F2" s="214"/>
      <c r="G2" s="215" t="s">
        <v>29</v>
      </c>
      <c r="H2" s="209" t="s">
        <v>13</v>
      </c>
      <c r="I2" s="209" t="s">
        <v>60</v>
      </c>
      <c r="J2" s="217" t="s">
        <v>22</v>
      </c>
      <c r="K2" s="213" t="s">
        <v>28</v>
      </c>
      <c r="L2" s="214"/>
      <c r="M2" s="126"/>
      <c r="N2" s="209" t="s">
        <v>27</v>
      </c>
      <c r="O2" s="209" t="s">
        <v>26</v>
      </c>
      <c r="P2" s="209" t="s">
        <v>25</v>
      </c>
      <c r="Q2" s="209" t="s">
        <v>24</v>
      </c>
      <c r="R2" s="209" t="s">
        <v>23</v>
      </c>
      <c r="S2" s="219" t="s">
        <v>43</v>
      </c>
      <c r="T2" s="211" t="s">
        <v>22</v>
      </c>
    </row>
    <row r="3" spans="1:20" ht="36.75" thickBot="1">
      <c r="A3" s="85" t="s">
        <v>21</v>
      </c>
      <c r="B3" s="86" t="s">
        <v>20</v>
      </c>
      <c r="C3" s="87" t="s">
        <v>19</v>
      </c>
      <c r="D3" s="88" t="s">
        <v>18</v>
      </c>
      <c r="E3" s="89" t="s">
        <v>17</v>
      </c>
      <c r="F3" s="90" t="s">
        <v>16</v>
      </c>
      <c r="G3" s="216"/>
      <c r="H3" s="210"/>
      <c r="I3" s="210"/>
      <c r="J3" s="218"/>
      <c r="K3" s="89" t="s">
        <v>17</v>
      </c>
      <c r="L3" s="90" t="s">
        <v>16</v>
      </c>
      <c r="M3" s="127" t="s">
        <v>58</v>
      </c>
      <c r="N3" s="210"/>
      <c r="O3" s="210"/>
      <c r="P3" s="210"/>
      <c r="Q3" s="210"/>
      <c r="R3" s="210"/>
      <c r="S3" s="220"/>
      <c r="T3" s="212"/>
    </row>
    <row r="4" spans="1:20">
      <c r="A4" s="80">
        <v>43647</v>
      </c>
      <c r="B4" s="76" t="s">
        <v>15</v>
      </c>
      <c r="C4" s="79"/>
      <c r="D4" s="78" t="s">
        <v>14</v>
      </c>
      <c r="E4" s="75">
        <f>'Apr-June 2020'!E35</f>
        <v>8232.6099999999988</v>
      </c>
      <c r="F4" s="73">
        <f>'Apr-June 2020'!F35</f>
        <v>8749.5300000000007</v>
      </c>
      <c r="G4" s="167">
        <f>'Apr-June 2020'!G35</f>
        <v>1.1000000000000001</v>
      </c>
      <c r="H4" s="168">
        <f>'Apr-June 2020'!H35</f>
        <v>6805</v>
      </c>
      <c r="I4" s="168">
        <f>'Apr-June 2020'!I35</f>
        <v>0</v>
      </c>
      <c r="J4" s="169">
        <f>'Apr-June 2020'!J35</f>
        <v>0</v>
      </c>
      <c r="K4" s="170">
        <f>'Apr-June 2020'!K35</f>
        <v>889.37</v>
      </c>
      <c r="L4" s="171">
        <f>'Apr-June 2020'!L35</f>
        <v>0</v>
      </c>
      <c r="M4" s="172"/>
      <c r="N4" s="168">
        <f>'Apr-June 2020'!N35</f>
        <v>873.2</v>
      </c>
      <c r="O4" s="168">
        <f>'Apr-June 2020'!O35</f>
        <v>13.47</v>
      </c>
      <c r="P4" s="168">
        <f>'Apr-June 2020'!P35</f>
        <v>0</v>
      </c>
      <c r="Q4" s="168">
        <f>'Apr-June 2020'!Q35</f>
        <v>0</v>
      </c>
      <c r="R4" s="168">
        <f>'Apr-June 2020'!R35</f>
        <v>0</v>
      </c>
      <c r="S4" s="173">
        <f>'Apr-June 2020'!S35</f>
        <v>0</v>
      </c>
      <c r="T4" s="171">
        <f>'Apr-June 2020'!T35</f>
        <v>2.7</v>
      </c>
    </row>
    <row r="5" spans="1:20">
      <c r="A5" s="72">
        <v>44020</v>
      </c>
      <c r="B5" s="69" t="s">
        <v>97</v>
      </c>
      <c r="C5" s="71" t="s">
        <v>98</v>
      </c>
      <c r="D5" s="70">
        <v>657</v>
      </c>
      <c r="E5" s="68"/>
      <c r="F5" s="135"/>
      <c r="G5" s="136"/>
      <c r="H5" s="137"/>
      <c r="I5" s="137"/>
      <c r="J5" s="69"/>
      <c r="K5" s="68">
        <v>50</v>
      </c>
      <c r="L5" s="135"/>
      <c r="M5" s="201" t="s">
        <v>113</v>
      </c>
      <c r="N5" s="137"/>
      <c r="O5" s="137"/>
      <c r="P5" s="137"/>
      <c r="Q5" s="137"/>
      <c r="R5" s="137">
        <v>50</v>
      </c>
      <c r="S5" s="138"/>
      <c r="T5" s="135"/>
    </row>
    <row r="6" spans="1:20">
      <c r="A6" s="72">
        <v>44020</v>
      </c>
      <c r="B6" s="69" t="s">
        <v>99</v>
      </c>
      <c r="C6" s="71" t="s">
        <v>98</v>
      </c>
      <c r="D6" s="70">
        <v>658</v>
      </c>
      <c r="E6" s="68"/>
      <c r="F6" s="135"/>
      <c r="G6" s="136"/>
      <c r="H6" s="137"/>
      <c r="I6" s="137"/>
      <c r="J6" s="69"/>
      <c r="K6" s="68">
        <v>100</v>
      </c>
      <c r="L6" s="135"/>
      <c r="M6" s="201" t="s">
        <v>113</v>
      </c>
      <c r="N6" s="137"/>
      <c r="O6" s="137"/>
      <c r="P6" s="137"/>
      <c r="Q6" s="137"/>
      <c r="R6" s="137">
        <v>100</v>
      </c>
      <c r="S6" s="138"/>
      <c r="T6" s="135"/>
    </row>
    <row r="7" spans="1:20">
      <c r="A7" s="72">
        <v>44021</v>
      </c>
      <c r="B7" s="69" t="s">
        <v>11</v>
      </c>
      <c r="C7" s="71"/>
      <c r="D7" s="70"/>
      <c r="E7" s="68">
        <v>0.36</v>
      </c>
      <c r="F7" s="135"/>
      <c r="G7" s="136">
        <v>0.36</v>
      </c>
      <c r="H7" s="137"/>
      <c r="I7" s="137"/>
      <c r="J7" s="69"/>
      <c r="K7" s="68"/>
      <c r="L7" s="135"/>
      <c r="M7" s="201" t="s">
        <v>113</v>
      </c>
      <c r="N7" s="137"/>
      <c r="O7" s="137"/>
      <c r="P7" s="137"/>
      <c r="Q7" s="137"/>
      <c r="R7" s="137"/>
      <c r="S7" s="138"/>
      <c r="T7" s="135"/>
    </row>
    <row r="8" spans="1:20">
      <c r="A8" s="65">
        <v>44025</v>
      </c>
      <c r="B8" s="180" t="s">
        <v>100</v>
      </c>
      <c r="C8" s="188" t="s">
        <v>101</v>
      </c>
      <c r="D8" s="66"/>
      <c r="E8" s="59"/>
      <c r="F8" s="57"/>
      <c r="G8" s="61"/>
      <c r="H8" s="58"/>
      <c r="I8" s="58"/>
      <c r="J8" s="180"/>
      <c r="K8" s="59">
        <v>86.09</v>
      </c>
      <c r="L8" s="57"/>
      <c r="M8" s="201" t="s">
        <v>113</v>
      </c>
      <c r="N8" s="58"/>
      <c r="O8" s="58">
        <v>71.739999999999995</v>
      </c>
      <c r="P8" s="58"/>
      <c r="Q8" s="58"/>
      <c r="R8" s="58"/>
      <c r="S8" s="114"/>
      <c r="T8" s="57">
        <v>14.35</v>
      </c>
    </row>
    <row r="9" spans="1:20">
      <c r="A9" s="65">
        <v>44025</v>
      </c>
      <c r="B9" s="180" t="s">
        <v>102</v>
      </c>
      <c r="C9" s="67" t="s">
        <v>101</v>
      </c>
      <c r="D9" s="66"/>
      <c r="E9" s="59">
        <v>132.65</v>
      </c>
      <c r="F9" s="57"/>
      <c r="G9" s="61"/>
      <c r="H9" s="58"/>
      <c r="I9" s="58"/>
      <c r="J9" s="180"/>
      <c r="K9" s="182">
        <v>-132.65</v>
      </c>
      <c r="L9" s="57"/>
      <c r="M9" s="202" t="s">
        <v>113</v>
      </c>
      <c r="N9" s="185">
        <v>-132.65</v>
      </c>
      <c r="O9" s="58"/>
      <c r="P9" s="58"/>
      <c r="Q9" s="58"/>
      <c r="R9" s="58"/>
      <c r="S9" s="114"/>
      <c r="T9" s="57"/>
    </row>
    <row r="10" spans="1:20">
      <c r="A10" s="65">
        <v>44025</v>
      </c>
      <c r="B10" s="180" t="s">
        <v>10</v>
      </c>
      <c r="C10" s="67" t="s">
        <v>9</v>
      </c>
      <c r="D10" s="66"/>
      <c r="E10" s="59"/>
      <c r="F10" s="57"/>
      <c r="G10" s="61"/>
      <c r="H10" s="58"/>
      <c r="I10" s="58"/>
      <c r="J10" s="180"/>
      <c r="K10" s="59">
        <v>5.39</v>
      </c>
      <c r="L10" s="57"/>
      <c r="M10" s="201" t="s">
        <v>113</v>
      </c>
      <c r="N10" s="58"/>
      <c r="O10" s="58">
        <v>4.49</v>
      </c>
      <c r="P10" s="58"/>
      <c r="Q10" s="58"/>
      <c r="R10" s="58"/>
      <c r="S10" s="114"/>
      <c r="T10" s="57">
        <v>0.9</v>
      </c>
    </row>
    <row r="11" spans="1:20">
      <c r="A11" s="65">
        <v>44025</v>
      </c>
      <c r="B11" s="180" t="s">
        <v>103</v>
      </c>
      <c r="C11" s="67" t="s">
        <v>101</v>
      </c>
      <c r="D11" s="66"/>
      <c r="E11" s="59"/>
      <c r="F11" s="57"/>
      <c r="G11" s="61"/>
      <c r="H11" s="58"/>
      <c r="I11" s="58"/>
      <c r="J11" s="180"/>
      <c r="K11" s="59">
        <v>331.56</v>
      </c>
      <c r="L11" s="57"/>
      <c r="M11" s="201" t="s">
        <v>113</v>
      </c>
      <c r="N11" s="58"/>
      <c r="O11" s="58">
        <v>331.56</v>
      </c>
      <c r="P11" s="58"/>
      <c r="Q11" s="58"/>
      <c r="R11" s="58"/>
      <c r="S11" s="114"/>
      <c r="T11" s="57"/>
    </row>
    <row r="12" spans="1:20">
      <c r="A12" s="65">
        <v>44026</v>
      </c>
      <c r="B12" s="180" t="s">
        <v>104</v>
      </c>
      <c r="C12" s="67" t="s">
        <v>101</v>
      </c>
      <c r="D12" s="66"/>
      <c r="E12" s="59">
        <v>16.809999999999999</v>
      </c>
      <c r="F12" s="57"/>
      <c r="G12" s="61"/>
      <c r="H12" s="58"/>
      <c r="I12" s="58"/>
      <c r="J12" s="180"/>
      <c r="K12" s="182">
        <v>-16.809999999999999</v>
      </c>
      <c r="L12" s="57"/>
      <c r="M12" s="202" t="s">
        <v>113</v>
      </c>
      <c r="N12" s="185">
        <v>-16.809999999999999</v>
      </c>
      <c r="O12" s="58"/>
      <c r="R12" s="58"/>
      <c r="S12" s="58"/>
      <c r="T12" s="57"/>
    </row>
    <row r="13" spans="1:20">
      <c r="A13" s="65">
        <v>44026</v>
      </c>
      <c r="B13" s="180" t="s">
        <v>105</v>
      </c>
      <c r="C13" s="67" t="s">
        <v>101</v>
      </c>
      <c r="D13" s="66"/>
      <c r="E13" s="59"/>
      <c r="F13" s="57"/>
      <c r="G13" s="61"/>
      <c r="H13" s="58"/>
      <c r="I13" s="58"/>
      <c r="J13" s="180"/>
      <c r="K13" s="59">
        <v>274.08</v>
      </c>
      <c r="L13" s="57"/>
      <c r="M13" s="202" t="s">
        <v>113</v>
      </c>
      <c r="N13" s="58">
        <v>274.08</v>
      </c>
      <c r="O13" s="58"/>
      <c r="P13" s="58"/>
      <c r="Q13" s="58"/>
      <c r="R13" s="58"/>
      <c r="S13" s="114"/>
      <c r="T13" s="57"/>
    </row>
    <row r="14" spans="1:20">
      <c r="A14" s="65">
        <v>44026</v>
      </c>
      <c r="B14" s="180" t="s">
        <v>106</v>
      </c>
      <c r="C14" s="67" t="s">
        <v>101</v>
      </c>
      <c r="D14" s="66"/>
      <c r="E14" s="59"/>
      <c r="F14" s="57"/>
      <c r="G14" s="61"/>
      <c r="H14" s="58"/>
      <c r="I14" s="58"/>
      <c r="J14" s="180"/>
      <c r="K14" s="59">
        <v>100</v>
      </c>
      <c r="L14" s="57"/>
      <c r="M14" s="202" t="s">
        <v>113</v>
      </c>
      <c r="N14" s="58"/>
      <c r="O14" s="58"/>
      <c r="P14" s="58"/>
      <c r="Q14" s="58"/>
      <c r="R14" s="58">
        <v>100</v>
      </c>
      <c r="S14" s="114"/>
      <c r="T14" s="57"/>
    </row>
    <row r="15" spans="1:20">
      <c r="A15" s="65">
        <v>44039</v>
      </c>
      <c r="B15" s="180" t="s">
        <v>107</v>
      </c>
      <c r="C15" s="67" t="s">
        <v>101</v>
      </c>
      <c r="D15" s="66"/>
      <c r="E15" s="59"/>
      <c r="F15" s="57"/>
      <c r="G15" s="61"/>
      <c r="H15" s="58"/>
      <c r="I15" s="58"/>
      <c r="J15" s="180"/>
      <c r="K15" s="59">
        <v>180</v>
      </c>
      <c r="L15" s="57"/>
      <c r="M15" s="201" t="s">
        <v>113</v>
      </c>
      <c r="N15" s="58"/>
      <c r="O15" s="58">
        <v>180</v>
      </c>
      <c r="P15" s="58"/>
      <c r="Q15" s="58"/>
      <c r="R15" s="58"/>
      <c r="S15" s="114"/>
      <c r="T15" s="57"/>
    </row>
    <row r="16" spans="1:20">
      <c r="A16" s="65">
        <v>44053</v>
      </c>
      <c r="B16" s="180" t="s">
        <v>11</v>
      </c>
      <c r="C16" s="67"/>
      <c r="D16" s="66"/>
      <c r="E16" s="59">
        <v>0.31</v>
      </c>
      <c r="F16" s="57"/>
      <c r="G16" s="61"/>
      <c r="H16" s="58"/>
      <c r="I16" s="58"/>
      <c r="J16" s="180"/>
      <c r="K16" s="59"/>
      <c r="L16" s="57"/>
      <c r="M16" s="187"/>
      <c r="N16" s="58"/>
      <c r="O16" s="58"/>
      <c r="P16" s="58"/>
      <c r="Q16" s="58"/>
      <c r="R16" s="58"/>
      <c r="S16" s="114"/>
      <c r="T16" s="57"/>
    </row>
    <row r="17" spans="1:20">
      <c r="A17" s="65">
        <v>44055</v>
      </c>
      <c r="B17" s="180" t="s">
        <v>10</v>
      </c>
      <c r="C17" s="67" t="s">
        <v>9</v>
      </c>
      <c r="D17" s="66"/>
      <c r="E17" s="59"/>
      <c r="F17" s="57"/>
      <c r="G17" s="61"/>
      <c r="H17" s="58"/>
      <c r="I17" s="58"/>
      <c r="J17" s="180"/>
      <c r="K17" s="59">
        <v>5.39</v>
      </c>
      <c r="L17" s="57"/>
      <c r="M17" s="114"/>
      <c r="N17" s="58"/>
      <c r="O17" s="58">
        <v>4.49</v>
      </c>
      <c r="P17" s="58"/>
      <c r="Q17" s="58"/>
      <c r="R17" s="58"/>
      <c r="S17" s="114"/>
      <c r="T17" s="57">
        <v>0.9</v>
      </c>
    </row>
    <row r="18" spans="1:20">
      <c r="A18" s="65">
        <v>44060</v>
      </c>
      <c r="B18" s="180" t="s">
        <v>108</v>
      </c>
      <c r="C18" s="67" t="s">
        <v>109</v>
      </c>
      <c r="D18" s="66"/>
      <c r="E18" s="59"/>
      <c r="F18" s="57"/>
      <c r="G18" s="61"/>
      <c r="H18" s="58"/>
      <c r="I18" s="58"/>
      <c r="J18" s="180"/>
      <c r="K18" s="59">
        <v>395</v>
      </c>
      <c r="L18" s="57"/>
      <c r="M18" s="114"/>
      <c r="N18" s="58"/>
      <c r="O18" s="58"/>
      <c r="P18" s="58">
        <v>395</v>
      </c>
      <c r="Q18" s="58"/>
      <c r="R18" s="58"/>
      <c r="S18" s="114"/>
      <c r="T18" s="57"/>
    </row>
    <row r="19" spans="1:20">
      <c r="A19" s="65">
        <v>44060</v>
      </c>
      <c r="B19" s="180" t="s">
        <v>110</v>
      </c>
      <c r="C19" s="67" t="s">
        <v>101</v>
      </c>
      <c r="D19" s="66"/>
      <c r="E19" s="59"/>
      <c r="F19" s="57"/>
      <c r="G19" s="61"/>
      <c r="H19" s="58"/>
      <c r="I19" s="58"/>
      <c r="J19" s="180"/>
      <c r="K19" s="59">
        <v>226.88</v>
      </c>
      <c r="L19" s="57"/>
      <c r="M19" s="187"/>
      <c r="N19" s="58">
        <v>226.88</v>
      </c>
      <c r="O19" s="58"/>
      <c r="P19" s="58"/>
      <c r="Q19" s="58"/>
      <c r="R19" s="58"/>
      <c r="S19" s="114"/>
      <c r="T19" s="57"/>
    </row>
    <row r="20" spans="1:20">
      <c r="A20" s="65">
        <v>44060</v>
      </c>
      <c r="B20" s="180" t="s">
        <v>111</v>
      </c>
      <c r="C20" s="67" t="s">
        <v>101</v>
      </c>
      <c r="D20" s="66"/>
      <c r="E20" s="59"/>
      <c r="F20" s="57"/>
      <c r="G20" s="61"/>
      <c r="H20" s="58"/>
      <c r="I20" s="58"/>
      <c r="J20" s="180"/>
      <c r="K20" s="59">
        <v>254.83</v>
      </c>
      <c r="L20" s="57"/>
      <c r="M20" s="187"/>
      <c r="N20" s="58">
        <v>254.83</v>
      </c>
      <c r="O20" s="58"/>
      <c r="P20" s="58"/>
      <c r="Q20" s="58"/>
      <c r="R20" s="58"/>
      <c r="S20" s="114"/>
      <c r="T20" s="57"/>
    </row>
    <row r="21" spans="1:20">
      <c r="A21" s="65">
        <v>44060</v>
      </c>
      <c r="B21" s="180" t="s">
        <v>112</v>
      </c>
      <c r="C21" s="67" t="s">
        <v>101</v>
      </c>
      <c r="D21" s="66"/>
      <c r="E21" s="59"/>
      <c r="F21" s="57"/>
      <c r="G21" s="61"/>
      <c r="H21" s="58"/>
      <c r="I21" s="58"/>
      <c r="J21" s="180"/>
      <c r="K21" s="59">
        <v>138</v>
      </c>
      <c r="L21" s="57"/>
      <c r="M21" s="114"/>
      <c r="N21" s="58"/>
      <c r="O21" s="58">
        <v>115</v>
      </c>
      <c r="P21" s="58"/>
      <c r="Q21" s="58"/>
      <c r="R21" s="58"/>
      <c r="S21" s="114"/>
      <c r="T21" s="57">
        <v>23</v>
      </c>
    </row>
    <row r="22" spans="1:20">
      <c r="A22" s="65">
        <v>44083</v>
      </c>
      <c r="B22" s="180" t="s">
        <v>11</v>
      </c>
      <c r="C22" s="67"/>
      <c r="D22" s="66"/>
      <c r="E22" s="59">
        <v>0.7</v>
      </c>
      <c r="F22" s="57"/>
      <c r="G22" s="61"/>
      <c r="H22" s="58"/>
      <c r="I22" s="58"/>
      <c r="J22" s="18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>
        <v>44088</v>
      </c>
      <c r="B23" s="180" t="s">
        <v>10</v>
      </c>
      <c r="C23" s="63" t="s">
        <v>9</v>
      </c>
      <c r="D23" s="62"/>
      <c r="E23" s="59"/>
      <c r="F23" s="57"/>
      <c r="G23" s="61"/>
      <c r="H23" s="58"/>
      <c r="I23" s="58"/>
      <c r="J23" s="180"/>
      <c r="K23" s="59">
        <v>5.39</v>
      </c>
      <c r="L23" s="57"/>
      <c r="M23" s="114"/>
      <c r="N23" s="58"/>
      <c r="O23" s="58">
        <v>4.49</v>
      </c>
      <c r="P23" s="58"/>
      <c r="Q23" s="58"/>
      <c r="R23" s="58"/>
      <c r="S23" s="114"/>
      <c r="T23" s="57">
        <v>0.9</v>
      </c>
    </row>
    <row r="24" spans="1:20">
      <c r="A24" s="65">
        <v>44090</v>
      </c>
      <c r="B24" s="60" t="s">
        <v>114</v>
      </c>
      <c r="C24" s="63" t="s">
        <v>101</v>
      </c>
      <c r="D24" s="62"/>
      <c r="E24" s="59"/>
      <c r="F24" s="57"/>
      <c r="G24" s="61"/>
      <c r="H24" s="58"/>
      <c r="I24" s="58"/>
      <c r="J24" s="60"/>
      <c r="K24" s="59">
        <v>193.85</v>
      </c>
      <c r="L24" s="57"/>
      <c r="M24" s="113"/>
      <c r="N24" s="58">
        <v>193.85</v>
      </c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56"/>
      <c r="B31" s="51"/>
      <c r="C31" s="55"/>
      <c r="D31" s="54"/>
      <c r="E31" s="53"/>
      <c r="F31" s="48"/>
      <c r="G31" s="52"/>
      <c r="H31" s="49"/>
      <c r="I31" s="49"/>
      <c r="J31" s="51"/>
      <c r="K31" s="50"/>
      <c r="L31" s="48"/>
      <c r="M31" s="115"/>
      <c r="N31" s="49"/>
      <c r="O31" s="49"/>
      <c r="P31" s="49"/>
      <c r="Q31" s="49"/>
      <c r="R31" s="49"/>
      <c r="S31" s="115"/>
      <c r="T31" s="48"/>
    </row>
    <row r="32" spans="1:20">
      <c r="A32" s="47">
        <v>43738</v>
      </c>
      <c r="B32" s="46" t="s">
        <v>47</v>
      </c>
      <c r="C32" s="45"/>
      <c r="D32" s="44"/>
      <c r="E32" s="43">
        <f>SUM(E4:E31)</f>
        <v>8383.4399999999987</v>
      </c>
      <c r="F32" s="42">
        <f>SUM(F4:F31)</f>
        <v>8749.5300000000007</v>
      </c>
      <c r="G32" s="41">
        <f t="shared" ref="G32:L32" si="0">SUM(G5:G31)</f>
        <v>0.36</v>
      </c>
      <c r="H32" s="38">
        <f t="shared" si="0"/>
        <v>0</v>
      </c>
      <c r="I32" s="38">
        <f t="shared" si="0"/>
        <v>0</v>
      </c>
      <c r="J32" s="40">
        <f t="shared" si="0"/>
        <v>0</v>
      </c>
      <c r="K32" s="39">
        <f t="shared" si="0"/>
        <v>2197</v>
      </c>
      <c r="L32" s="37">
        <f t="shared" si="0"/>
        <v>0</v>
      </c>
      <c r="M32" s="128"/>
      <c r="N32" s="38">
        <f t="shared" ref="N32:T32" si="1">SUM(N5:N31)</f>
        <v>800.18000000000006</v>
      </c>
      <c r="O32" s="38">
        <f t="shared" si="1"/>
        <v>711.77</v>
      </c>
      <c r="P32" s="38">
        <f t="shared" si="1"/>
        <v>395</v>
      </c>
      <c r="Q32" s="38">
        <f t="shared" si="1"/>
        <v>0</v>
      </c>
      <c r="R32" s="38">
        <f t="shared" si="1"/>
        <v>250</v>
      </c>
      <c r="S32" s="38">
        <f t="shared" si="1"/>
        <v>0</v>
      </c>
      <c r="T32" s="37">
        <f t="shared" si="1"/>
        <v>40.049999999999997</v>
      </c>
    </row>
    <row r="33" spans="1:20" ht="15.75" thickBot="1">
      <c r="A33" s="36">
        <v>43738</v>
      </c>
      <c r="B33" s="35" t="s">
        <v>46</v>
      </c>
      <c r="C33" s="34"/>
      <c r="D33" s="33"/>
      <c r="E33" s="32">
        <f>K32</f>
        <v>2197</v>
      </c>
      <c r="F33" s="31">
        <f>L32</f>
        <v>0</v>
      </c>
      <c r="G33" s="30"/>
      <c r="H33" s="29"/>
      <c r="I33" s="29"/>
      <c r="J33" s="28"/>
      <c r="K33" s="30"/>
      <c r="L33" s="28"/>
      <c r="M33" s="174"/>
      <c r="N33" s="29"/>
      <c r="O33" s="29"/>
      <c r="P33" s="29"/>
      <c r="Q33" s="29"/>
      <c r="R33" s="29"/>
      <c r="S33" s="29"/>
      <c r="T33" s="28"/>
    </row>
    <row r="34" spans="1:20" ht="15.75" thickBot="1">
      <c r="A34" s="27">
        <v>43738</v>
      </c>
      <c r="B34" s="24" t="s">
        <v>8</v>
      </c>
      <c r="C34" s="26" t="s">
        <v>7</v>
      </c>
      <c r="D34" s="25" t="s">
        <v>7</v>
      </c>
      <c r="E34" s="23">
        <f>E32-E33</f>
        <v>6186.4399999999987</v>
      </c>
      <c r="F34" s="21">
        <f>F32-F33</f>
        <v>8749.5300000000007</v>
      </c>
      <c r="G34" s="24">
        <f t="shared" ref="G34:L34" si="2">G32+G4</f>
        <v>1.46</v>
      </c>
      <c r="H34" s="22">
        <f t="shared" si="2"/>
        <v>6805</v>
      </c>
      <c r="I34" s="22">
        <f t="shared" si="2"/>
        <v>0</v>
      </c>
      <c r="J34" s="24">
        <f t="shared" si="2"/>
        <v>0</v>
      </c>
      <c r="K34" s="23">
        <f t="shared" si="2"/>
        <v>3086.37</v>
      </c>
      <c r="L34" s="21">
        <f t="shared" si="2"/>
        <v>0</v>
      </c>
      <c r="M34" s="129"/>
      <c r="N34" s="22">
        <f t="shared" ref="N34:T34" si="3">N32+N4</f>
        <v>1673.38</v>
      </c>
      <c r="O34" s="22">
        <f t="shared" si="3"/>
        <v>725.24</v>
      </c>
      <c r="P34" s="22">
        <f t="shared" si="3"/>
        <v>395</v>
      </c>
      <c r="Q34" s="22">
        <f t="shared" si="3"/>
        <v>0</v>
      </c>
      <c r="R34" s="22">
        <f t="shared" si="3"/>
        <v>250</v>
      </c>
      <c r="S34" s="22">
        <f t="shared" si="3"/>
        <v>0</v>
      </c>
      <c r="T34" s="21">
        <f t="shared" si="3"/>
        <v>42.75</v>
      </c>
    </row>
    <row r="35" spans="1:20" ht="15.75" thickTop="1">
      <c r="A35" s="11"/>
      <c r="B35" s="8"/>
      <c r="C35" s="14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15" customFormat="1">
      <c r="A36" s="20"/>
      <c r="C36" s="19"/>
      <c r="D36" s="8" t="s">
        <v>6</v>
      </c>
      <c r="F36" s="17"/>
      <c r="G36" s="16">
        <f>SUM(G34:J34)</f>
        <v>6806.46</v>
      </c>
      <c r="H36" s="16"/>
      <c r="K36" s="8" t="s">
        <v>5</v>
      </c>
      <c r="M36" s="17"/>
      <c r="N36" s="16">
        <f>SUM(N34:T34)</f>
        <v>3086.37</v>
      </c>
      <c r="P36" s="16"/>
      <c r="Q36" s="16"/>
      <c r="R36" s="16"/>
      <c r="S36" s="16"/>
      <c r="T36" s="16"/>
    </row>
    <row r="37" spans="1:20">
      <c r="A37" s="11"/>
      <c r="B37" s="8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11"/>
      <c r="B38" s="8" t="s">
        <v>80</v>
      </c>
      <c r="C38" s="5"/>
      <c r="D38" s="14"/>
      <c r="E38" s="8">
        <f>'Apr-June 2020'!$E$39</f>
        <v>11065.41</v>
      </c>
      <c r="F38" s="8"/>
      <c r="G38" s="1" t="s">
        <v>85</v>
      </c>
      <c r="H38" s="10"/>
      <c r="I38" s="2"/>
      <c r="K38" s="1">
        <v>5197.38</v>
      </c>
      <c r="L38" s="9" t="s">
        <v>4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 t="s">
        <v>31</v>
      </c>
      <c r="C39" s="5"/>
      <c r="D39" s="14"/>
      <c r="E39" s="13">
        <f>G36</f>
        <v>6806.46</v>
      </c>
      <c r="F39" s="8"/>
      <c r="G39" s="1" t="s">
        <v>86</v>
      </c>
      <c r="H39" s="10"/>
      <c r="I39" s="2"/>
      <c r="K39" s="12">
        <f>F32-L32</f>
        <v>8749.5300000000007</v>
      </c>
      <c r="L39" s="9" t="s">
        <v>4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/>
      <c r="C40" s="5"/>
      <c r="E40" s="7">
        <f>SUM(E38:E39)</f>
        <v>17871.87</v>
      </c>
      <c r="H40" s="10"/>
      <c r="I40" s="2"/>
      <c r="K40" s="7">
        <f>SUM(K38:K39)</f>
        <v>13946.91</v>
      </c>
      <c r="N40" s="8"/>
      <c r="O40" s="8"/>
      <c r="P40" s="8"/>
      <c r="Q40" s="8"/>
      <c r="R40" s="8"/>
      <c r="S40" s="8"/>
      <c r="T40" s="8"/>
    </row>
    <row r="41" spans="1:20">
      <c r="B41" s="4" t="s">
        <v>32</v>
      </c>
      <c r="C41" s="5"/>
      <c r="E41" s="132">
        <f>-(N36)</f>
        <v>-3086.37</v>
      </c>
      <c r="G41" s="1" t="s">
        <v>3</v>
      </c>
      <c r="K41" s="124">
        <v>-172.8</v>
      </c>
      <c r="L41" s="9" t="s">
        <v>2</v>
      </c>
      <c r="M41" s="9"/>
    </row>
    <row r="42" spans="1:20" ht="15.75" thickBot="1">
      <c r="B42" s="8" t="s">
        <v>33</v>
      </c>
      <c r="C42" s="5"/>
      <c r="E42" s="6">
        <f>SUM(E40:E41)</f>
        <v>14785.5</v>
      </c>
      <c r="G42" s="7" t="s">
        <v>34</v>
      </c>
      <c r="K42" s="6">
        <f>SUM(K40:K41)</f>
        <v>13774.11</v>
      </c>
    </row>
    <row r="43" spans="1:20" ht="15.75" thickTop="1">
      <c r="B43" s="4"/>
      <c r="C43" s="5"/>
    </row>
    <row r="44" spans="1:20">
      <c r="B44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r:id="rId1"/>
  <ignoredErrors>
    <ignoredError sqref="E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40D2-A009-4C7D-8D3C-33F12427D808}">
  <dimension ref="A1:T45"/>
  <sheetViews>
    <sheetView tabSelected="1" topLeftCell="A12" zoomScale="82" zoomScaleNormal="82" workbookViewId="0">
      <selection activeCell="O22" sqref="O22"/>
    </sheetView>
  </sheetViews>
  <sheetFormatPr defaultRowHeight="15"/>
  <cols>
    <col min="1" max="1" width="9.5703125" style="3" customWidth="1"/>
    <col min="2" max="2" width="46.8554687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55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213" t="s">
        <v>30</v>
      </c>
      <c r="F2" s="214"/>
      <c r="G2" s="215" t="s">
        <v>29</v>
      </c>
      <c r="H2" s="209" t="s">
        <v>13</v>
      </c>
      <c r="I2" s="209" t="s">
        <v>60</v>
      </c>
      <c r="J2" s="217" t="s">
        <v>22</v>
      </c>
      <c r="K2" s="213" t="s">
        <v>28</v>
      </c>
      <c r="L2" s="214"/>
      <c r="M2" s="126"/>
      <c r="N2" s="221" t="s">
        <v>27</v>
      </c>
      <c r="O2" s="209" t="s">
        <v>26</v>
      </c>
      <c r="P2" s="209" t="s">
        <v>25</v>
      </c>
      <c r="Q2" s="209" t="s">
        <v>24</v>
      </c>
      <c r="R2" s="209" t="s">
        <v>23</v>
      </c>
      <c r="S2" s="219" t="s">
        <v>43</v>
      </c>
      <c r="T2" s="211" t="s">
        <v>22</v>
      </c>
    </row>
    <row r="3" spans="1:20" ht="36.75" thickBot="1">
      <c r="A3" s="85" t="s">
        <v>21</v>
      </c>
      <c r="B3" s="86" t="s">
        <v>20</v>
      </c>
      <c r="C3" s="87" t="s">
        <v>19</v>
      </c>
      <c r="D3" s="88" t="s">
        <v>18</v>
      </c>
      <c r="E3" s="89" t="s">
        <v>17</v>
      </c>
      <c r="F3" s="90" t="s">
        <v>16</v>
      </c>
      <c r="G3" s="216"/>
      <c r="H3" s="210"/>
      <c r="I3" s="210"/>
      <c r="J3" s="218"/>
      <c r="K3" s="89" t="s">
        <v>17</v>
      </c>
      <c r="L3" s="90" t="s">
        <v>16</v>
      </c>
      <c r="M3" s="127" t="s">
        <v>58</v>
      </c>
      <c r="N3" s="222"/>
      <c r="O3" s="210"/>
      <c r="P3" s="210"/>
      <c r="Q3" s="210"/>
      <c r="R3" s="210"/>
      <c r="S3" s="220"/>
      <c r="T3" s="212"/>
    </row>
    <row r="4" spans="1:20">
      <c r="A4" s="80">
        <v>43739</v>
      </c>
      <c r="B4" s="76" t="s">
        <v>15</v>
      </c>
      <c r="C4" s="79"/>
      <c r="D4" s="78" t="s">
        <v>14</v>
      </c>
      <c r="E4" s="75">
        <f>'July - Sept 2020'!E34</f>
        <v>6186.4399999999987</v>
      </c>
      <c r="F4" s="73">
        <f>'July - Sept 2020'!F34</f>
        <v>8749.5300000000007</v>
      </c>
      <c r="G4" s="167">
        <f>'July - Sept 2020'!G34</f>
        <v>1.46</v>
      </c>
      <c r="H4" s="168">
        <f>'July - Sept 2020'!H34</f>
        <v>6805</v>
      </c>
      <c r="I4" s="168">
        <f>'July - Sept 2020'!I34</f>
        <v>0</v>
      </c>
      <c r="J4" s="169">
        <f>'July - Sept 2020'!J34</f>
        <v>0</v>
      </c>
      <c r="K4" s="170">
        <f>'July - Sept 2020'!K34</f>
        <v>3086.37</v>
      </c>
      <c r="L4" s="171">
        <f>'July - Sept 2020'!L34</f>
        <v>0</v>
      </c>
      <c r="M4" s="175"/>
      <c r="N4" s="168">
        <f>'July - Sept 2020'!N34</f>
        <v>1673.38</v>
      </c>
      <c r="O4" s="168">
        <f>'July - Sept 2020'!O34</f>
        <v>725.24</v>
      </c>
      <c r="P4" s="168">
        <f>'July - Sept 2020'!P34</f>
        <v>395</v>
      </c>
      <c r="Q4" s="168">
        <f>'July - Sept 2020'!Q34</f>
        <v>0</v>
      </c>
      <c r="R4" s="168">
        <f>'July - Sept 2020'!R34</f>
        <v>250</v>
      </c>
      <c r="S4" s="173">
        <f>'July - Sept 2020'!S34</f>
        <v>0</v>
      </c>
      <c r="T4" s="171">
        <f>'July - Sept 2020'!T34</f>
        <v>42.75</v>
      </c>
    </row>
    <row r="5" spans="1:20" s="116" customFormat="1">
      <c r="A5" s="72"/>
      <c r="B5" s="69"/>
      <c r="C5" s="71"/>
      <c r="D5" s="70"/>
      <c r="E5" s="68"/>
      <c r="F5" s="135"/>
      <c r="G5" s="136"/>
      <c r="H5" s="137"/>
      <c r="I5" s="137"/>
      <c r="J5" s="69"/>
      <c r="K5" s="68"/>
      <c r="L5" s="135"/>
      <c r="M5" s="186"/>
      <c r="N5" s="137"/>
      <c r="O5" s="137"/>
      <c r="P5" s="137"/>
      <c r="Q5" s="137"/>
      <c r="R5" s="137"/>
      <c r="S5" s="138"/>
      <c r="T5" s="135"/>
    </row>
    <row r="6" spans="1:20">
      <c r="A6" s="91"/>
      <c r="B6" s="92"/>
      <c r="C6" s="93"/>
      <c r="D6" s="94"/>
      <c r="E6" s="95"/>
      <c r="F6" s="96"/>
      <c r="G6" s="97"/>
      <c r="H6" s="98"/>
      <c r="I6" s="98"/>
      <c r="J6" s="92"/>
      <c r="K6" s="95"/>
      <c r="L6" s="96"/>
      <c r="M6" s="186"/>
      <c r="N6" s="98"/>
      <c r="O6" s="98"/>
      <c r="P6" s="98"/>
      <c r="Q6" s="98"/>
      <c r="R6" s="98"/>
      <c r="S6" s="112"/>
      <c r="T6" s="96"/>
    </row>
    <row r="7" spans="1:20">
      <c r="A7" s="91"/>
      <c r="B7" s="92"/>
      <c r="C7" s="93"/>
      <c r="D7" s="94"/>
      <c r="E7" s="95"/>
      <c r="F7" s="96"/>
      <c r="G7" s="97"/>
      <c r="H7" s="98"/>
      <c r="I7" s="98"/>
      <c r="J7" s="92"/>
      <c r="K7" s="95"/>
      <c r="L7" s="96"/>
      <c r="M7" s="186"/>
      <c r="N7" s="98"/>
      <c r="O7" s="98"/>
      <c r="P7" s="98"/>
      <c r="Q7" s="98"/>
      <c r="R7" s="98"/>
      <c r="S7" s="112"/>
      <c r="T7" s="96"/>
    </row>
    <row r="8" spans="1:20">
      <c r="A8" s="99" t="s">
        <v>115</v>
      </c>
      <c r="B8" s="100" t="s">
        <v>11</v>
      </c>
      <c r="C8" s="101"/>
      <c r="D8" s="102"/>
      <c r="E8" s="103">
        <v>7.0000000000000007E-2</v>
      </c>
      <c r="F8" s="104"/>
      <c r="G8" s="105">
        <v>7.0000000000000007E-2</v>
      </c>
      <c r="H8" s="106"/>
      <c r="I8" s="106"/>
      <c r="J8" s="100"/>
      <c r="K8" s="103"/>
      <c r="L8" s="104"/>
      <c r="M8" s="186"/>
      <c r="N8" s="106"/>
      <c r="O8" s="106"/>
      <c r="P8" s="106"/>
      <c r="Q8" s="106"/>
      <c r="R8" s="106"/>
      <c r="S8" s="113"/>
      <c r="T8" s="104"/>
    </row>
    <row r="9" spans="1:20">
      <c r="A9" s="99" t="s">
        <v>116</v>
      </c>
      <c r="B9" s="100" t="s">
        <v>10</v>
      </c>
      <c r="C9" s="101" t="s">
        <v>9</v>
      </c>
      <c r="D9" s="102"/>
      <c r="E9" s="103"/>
      <c r="F9" s="104"/>
      <c r="G9" s="105"/>
      <c r="H9" s="106"/>
      <c r="I9" s="106"/>
      <c r="J9" s="100"/>
      <c r="K9" s="103">
        <v>5.39</v>
      </c>
      <c r="L9" s="104"/>
      <c r="M9" s="186"/>
      <c r="N9" s="106"/>
      <c r="O9" s="106">
        <v>4.49</v>
      </c>
      <c r="P9" s="106"/>
      <c r="Q9" s="106"/>
      <c r="R9" s="106"/>
      <c r="S9" s="113"/>
      <c r="T9" s="104">
        <v>0.9</v>
      </c>
    </row>
    <row r="10" spans="1:20">
      <c r="A10" s="99" t="s">
        <v>117</v>
      </c>
      <c r="B10" s="100" t="s">
        <v>118</v>
      </c>
      <c r="C10" s="101" t="s">
        <v>109</v>
      </c>
      <c r="D10" s="102"/>
      <c r="E10" s="103"/>
      <c r="F10" s="104"/>
      <c r="G10" s="105"/>
      <c r="H10" s="106"/>
      <c r="I10" s="106"/>
      <c r="J10" s="100"/>
      <c r="K10" s="103">
        <v>32.69</v>
      </c>
      <c r="L10" s="104"/>
      <c r="M10" s="186"/>
      <c r="N10" s="106">
        <v>32.69</v>
      </c>
      <c r="O10" s="106"/>
      <c r="P10" s="106"/>
      <c r="Q10" s="106"/>
      <c r="R10" s="106"/>
      <c r="S10" s="113"/>
      <c r="T10" s="104"/>
    </row>
    <row r="11" spans="1:20">
      <c r="A11" s="99" t="s">
        <v>117</v>
      </c>
      <c r="B11" s="100" t="s">
        <v>119</v>
      </c>
      <c r="C11" s="101" t="s">
        <v>109</v>
      </c>
      <c r="D11" s="102"/>
      <c r="E11" s="103"/>
      <c r="F11" s="104"/>
      <c r="G11" s="105"/>
      <c r="H11" s="106"/>
      <c r="I11" s="106"/>
      <c r="J11" s="100"/>
      <c r="K11" s="103">
        <v>198.29</v>
      </c>
      <c r="L11" s="104"/>
      <c r="M11" s="186"/>
      <c r="N11" s="106">
        <v>198.29</v>
      </c>
      <c r="O11" s="106"/>
      <c r="P11" s="106"/>
      <c r="Q11" s="106"/>
      <c r="R11" s="106"/>
      <c r="S11" s="113"/>
      <c r="T11" s="104"/>
    </row>
    <row r="12" spans="1:20">
      <c r="A12" s="99" t="s">
        <v>120</v>
      </c>
      <c r="B12" s="100" t="s">
        <v>11</v>
      </c>
      <c r="C12" s="101"/>
      <c r="D12" s="102"/>
      <c r="E12" s="103">
        <v>7.0000000000000007E-2</v>
      </c>
      <c r="F12" s="104"/>
      <c r="G12" s="105">
        <v>7.0000000000000007E-2</v>
      </c>
      <c r="H12" s="106"/>
      <c r="I12" s="106"/>
      <c r="J12" s="100"/>
      <c r="K12" s="103"/>
      <c r="L12" s="104"/>
      <c r="M12" s="186"/>
      <c r="N12" s="106"/>
      <c r="O12" s="106"/>
      <c r="P12" s="106"/>
      <c r="Q12" s="106"/>
      <c r="R12" s="106"/>
      <c r="S12" s="113"/>
      <c r="T12" s="104"/>
    </row>
    <row r="13" spans="1:20">
      <c r="A13" s="99" t="s">
        <v>121</v>
      </c>
      <c r="B13" s="100" t="s">
        <v>122</v>
      </c>
      <c r="C13" s="101" t="s">
        <v>109</v>
      </c>
      <c r="D13" s="102"/>
      <c r="E13" s="103"/>
      <c r="F13" s="104"/>
      <c r="G13" s="105"/>
      <c r="H13" s="106"/>
      <c r="I13" s="106"/>
      <c r="J13" s="100"/>
      <c r="K13" s="103">
        <v>94.8</v>
      </c>
      <c r="L13" s="104"/>
      <c r="M13" s="186"/>
      <c r="N13" s="106"/>
      <c r="O13" s="106">
        <v>94.8</v>
      </c>
      <c r="P13" s="106"/>
      <c r="Q13" s="106"/>
      <c r="R13" s="106"/>
      <c r="S13" s="113"/>
      <c r="T13" s="104">
        <v>15.8</v>
      </c>
    </row>
    <row r="14" spans="1:20">
      <c r="A14" s="99" t="s">
        <v>121</v>
      </c>
      <c r="B14" s="100" t="s">
        <v>123</v>
      </c>
      <c r="C14" s="101" t="s">
        <v>101</v>
      </c>
      <c r="D14" s="102"/>
      <c r="E14" s="103"/>
      <c r="F14" s="104"/>
      <c r="G14" s="105"/>
      <c r="H14" s="106"/>
      <c r="I14" s="106"/>
      <c r="J14" s="100"/>
      <c r="K14" s="103">
        <v>198.29</v>
      </c>
      <c r="L14" s="104"/>
      <c r="M14" s="186"/>
      <c r="N14" s="106">
        <v>198.29</v>
      </c>
      <c r="O14" s="106"/>
      <c r="P14" s="106"/>
      <c r="Q14" s="106"/>
      <c r="R14" s="106"/>
      <c r="S14" s="113"/>
      <c r="T14" s="104"/>
    </row>
    <row r="15" spans="1:20">
      <c r="A15" s="99" t="s">
        <v>124</v>
      </c>
      <c r="B15" s="100" t="s">
        <v>10</v>
      </c>
      <c r="C15" s="101" t="s">
        <v>9</v>
      </c>
      <c r="D15" s="102"/>
      <c r="E15" s="103"/>
      <c r="F15" s="104"/>
      <c r="G15" s="105"/>
      <c r="H15" s="106"/>
      <c r="I15" s="106"/>
      <c r="J15" s="100"/>
      <c r="K15" s="103">
        <v>5.39</v>
      </c>
      <c r="L15" s="104"/>
      <c r="M15" s="186"/>
      <c r="N15" s="106"/>
      <c r="O15" s="106"/>
      <c r="P15" s="106"/>
      <c r="Q15" s="106"/>
      <c r="R15" s="106"/>
      <c r="S15" s="113"/>
      <c r="T15" s="104">
        <v>0.09</v>
      </c>
    </row>
    <row r="16" spans="1:20">
      <c r="A16" s="99" t="s">
        <v>125</v>
      </c>
      <c r="B16" s="100" t="s">
        <v>126</v>
      </c>
      <c r="C16" s="101" t="s">
        <v>9</v>
      </c>
      <c r="D16" s="102"/>
      <c r="E16" s="103"/>
      <c r="F16" s="104"/>
      <c r="G16" s="105"/>
      <c r="H16" s="106"/>
      <c r="I16" s="106"/>
      <c r="J16" s="100"/>
      <c r="K16" s="103">
        <v>35</v>
      </c>
      <c r="L16" s="104"/>
      <c r="M16" s="186"/>
      <c r="N16" s="106"/>
      <c r="O16" s="106">
        <v>35</v>
      </c>
      <c r="P16" s="106"/>
      <c r="Q16" s="106"/>
      <c r="R16" s="106"/>
      <c r="S16" s="113"/>
      <c r="T16" s="104"/>
    </row>
    <row r="17" spans="1:20">
      <c r="A17" s="65" t="s">
        <v>127</v>
      </c>
      <c r="B17" s="60" t="s">
        <v>128</v>
      </c>
      <c r="C17" s="67" t="s">
        <v>101</v>
      </c>
      <c r="D17" s="66"/>
      <c r="E17" s="59"/>
      <c r="F17" s="57"/>
      <c r="G17" s="61"/>
      <c r="H17" s="58"/>
      <c r="I17" s="58"/>
      <c r="J17" s="60"/>
      <c r="K17" s="59">
        <v>410</v>
      </c>
      <c r="L17" s="57"/>
      <c r="M17" s="186"/>
      <c r="N17" s="58"/>
      <c r="O17" s="58">
        <v>410</v>
      </c>
      <c r="P17" s="58"/>
      <c r="Q17" s="58"/>
      <c r="R17" s="58"/>
      <c r="S17" s="114"/>
      <c r="T17" s="57"/>
    </row>
    <row r="18" spans="1:20">
      <c r="A18" s="65"/>
      <c r="B18" s="60"/>
      <c r="C18" s="67"/>
      <c r="D18" s="66"/>
      <c r="E18" s="59"/>
      <c r="F18" s="57"/>
      <c r="G18" s="61"/>
      <c r="H18" s="58"/>
      <c r="I18" s="58"/>
      <c r="J18" s="60"/>
      <c r="K18" s="59"/>
      <c r="L18" s="57"/>
      <c r="M18" s="186"/>
      <c r="N18" s="58"/>
      <c r="O18" s="58"/>
      <c r="P18" s="58"/>
      <c r="Q18" s="58"/>
      <c r="R18" s="58"/>
      <c r="S18" s="114"/>
      <c r="T18" s="57"/>
    </row>
    <row r="19" spans="1:20">
      <c r="A19" s="65"/>
      <c r="B19" s="60"/>
      <c r="C19" s="67"/>
      <c r="D19" s="66"/>
      <c r="E19" s="59"/>
      <c r="F19" s="57"/>
      <c r="G19" s="61"/>
      <c r="H19" s="58"/>
      <c r="I19" s="58"/>
      <c r="J19" s="60"/>
      <c r="K19" s="59"/>
      <c r="L19" s="57"/>
      <c r="M19" s="186"/>
      <c r="N19" s="58"/>
      <c r="O19" s="58"/>
      <c r="P19" s="58"/>
      <c r="Q19" s="58"/>
      <c r="R19" s="58"/>
      <c r="S19" s="114"/>
      <c r="T19" s="57"/>
    </row>
    <row r="20" spans="1:20">
      <c r="A20" s="65"/>
      <c r="B20" s="60"/>
      <c r="C20" s="67"/>
      <c r="D20" s="66"/>
      <c r="E20" s="59"/>
      <c r="F20" s="57"/>
      <c r="G20" s="61"/>
      <c r="H20" s="58"/>
      <c r="I20" s="58"/>
      <c r="J20" s="60"/>
      <c r="K20" s="59"/>
      <c r="L20" s="57"/>
      <c r="M20" s="156"/>
      <c r="N20" s="58"/>
      <c r="O20" s="58"/>
      <c r="P20" s="58"/>
      <c r="Q20" s="58"/>
      <c r="R20" s="58"/>
      <c r="S20" s="114"/>
      <c r="T20" s="57"/>
    </row>
    <row r="21" spans="1:20">
      <c r="A21" s="65"/>
      <c r="B21" s="60"/>
      <c r="C21" s="67"/>
      <c r="D21" s="66"/>
      <c r="E21" s="59"/>
      <c r="F21" s="57"/>
      <c r="G21" s="61"/>
      <c r="H21" s="58"/>
      <c r="I21" s="58"/>
      <c r="J21" s="60"/>
      <c r="K21" s="59"/>
      <c r="L21" s="57"/>
      <c r="M21" s="156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67"/>
      <c r="D22" s="66"/>
      <c r="E22" s="59"/>
      <c r="F22" s="57"/>
      <c r="G22" s="61"/>
      <c r="H22" s="58"/>
      <c r="I22" s="58"/>
      <c r="J22" s="60"/>
      <c r="K22" s="59"/>
      <c r="L22" s="57"/>
      <c r="M22" s="156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56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57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57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57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57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57"/>
      <c r="N28" s="58"/>
      <c r="O28" s="58"/>
      <c r="P28" s="58"/>
      <c r="Q28" s="58"/>
      <c r="R28" s="58"/>
      <c r="S28" s="114"/>
      <c r="T28" s="57"/>
    </row>
    <row r="29" spans="1:20">
      <c r="A29" s="65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57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57"/>
      <c r="N30" s="58"/>
      <c r="O30" s="58"/>
      <c r="P30" s="58"/>
      <c r="Q30" s="58"/>
      <c r="R30" s="58"/>
      <c r="S30" s="114"/>
      <c r="T30" s="57"/>
    </row>
    <row r="31" spans="1:20">
      <c r="A31" s="64"/>
      <c r="B31" s="60"/>
      <c r="C31" s="63"/>
      <c r="D31" s="62"/>
      <c r="E31" s="59"/>
      <c r="F31" s="57"/>
      <c r="G31" s="61"/>
      <c r="H31" s="58"/>
      <c r="I31" s="58"/>
      <c r="J31" s="60"/>
      <c r="K31" s="59"/>
      <c r="L31" s="57"/>
      <c r="M31" s="157"/>
      <c r="N31" s="58"/>
      <c r="O31" s="58"/>
      <c r="P31" s="58"/>
      <c r="Q31" s="58"/>
      <c r="R31" s="58"/>
      <c r="S31" s="114"/>
      <c r="T31" s="57"/>
    </row>
    <row r="32" spans="1:20">
      <c r="A32" s="56"/>
      <c r="B32" s="51"/>
      <c r="C32" s="55"/>
      <c r="D32" s="54"/>
      <c r="E32" s="53"/>
      <c r="F32" s="48"/>
      <c r="G32" s="52"/>
      <c r="H32" s="49"/>
      <c r="I32" s="49"/>
      <c r="J32" s="51"/>
      <c r="K32" s="50"/>
      <c r="L32" s="48"/>
      <c r="M32" s="158"/>
      <c r="N32" s="49"/>
      <c r="O32" s="49"/>
      <c r="P32" s="49"/>
      <c r="Q32" s="49"/>
      <c r="R32" s="49"/>
      <c r="S32" s="115"/>
      <c r="T32" s="48"/>
    </row>
    <row r="33" spans="1:20">
      <c r="A33" s="47">
        <v>43100</v>
      </c>
      <c r="B33" s="46" t="s">
        <v>48</v>
      </c>
      <c r="C33" s="45"/>
      <c r="D33" s="44"/>
      <c r="E33" s="43">
        <f>SUM(E4:E32)</f>
        <v>6186.5799999999981</v>
      </c>
      <c r="F33" s="42">
        <f>SUM(F4:F32)</f>
        <v>8749.5300000000007</v>
      </c>
      <c r="G33" s="164">
        <f>SUM(G5:G32)</f>
        <v>0.14000000000000001</v>
      </c>
      <c r="H33" s="163">
        <f t="shared" ref="H33:L33" si="0">SUM(H5:H32)</f>
        <v>0</v>
      </c>
      <c r="I33" s="163">
        <f t="shared" si="0"/>
        <v>0</v>
      </c>
      <c r="J33" s="165">
        <f t="shared" si="0"/>
        <v>0</v>
      </c>
      <c r="K33" s="40">
        <f t="shared" si="0"/>
        <v>979.85</v>
      </c>
      <c r="L33" s="165">
        <f t="shared" si="0"/>
        <v>0</v>
      </c>
      <c r="M33" s="166"/>
      <c r="N33" s="38">
        <f>SUM(N5:N32)</f>
        <v>429.27</v>
      </c>
      <c r="O33" s="38">
        <f t="shared" ref="O33:T33" si="1">SUM(O5:O32)</f>
        <v>544.29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 t="shared" si="1"/>
        <v>0</v>
      </c>
      <c r="T33" s="38">
        <f t="shared" si="1"/>
        <v>16.79</v>
      </c>
    </row>
    <row r="34" spans="1:20" ht="15.75" thickBot="1">
      <c r="A34" s="36">
        <v>43100</v>
      </c>
      <c r="B34" s="35" t="s">
        <v>49</v>
      </c>
      <c r="C34" s="34"/>
      <c r="D34" s="33"/>
      <c r="E34" s="32">
        <f>K33</f>
        <v>979.85</v>
      </c>
      <c r="F34" s="31">
        <f>L33</f>
        <v>0</v>
      </c>
      <c r="G34" s="30"/>
      <c r="H34" s="29"/>
      <c r="I34" s="29"/>
      <c r="J34" s="28"/>
      <c r="K34" s="30"/>
      <c r="L34" s="28"/>
      <c r="M34" s="15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43100</v>
      </c>
      <c r="B35" s="24" t="s">
        <v>8</v>
      </c>
      <c r="C35" s="26" t="s">
        <v>7</v>
      </c>
      <c r="D35" s="25" t="s">
        <v>7</v>
      </c>
      <c r="E35" s="23">
        <f>E33-E34</f>
        <v>5206.7299999999977</v>
      </c>
      <c r="F35" s="21">
        <f>F33-F34</f>
        <v>8749.5300000000007</v>
      </c>
      <c r="G35" s="24">
        <f t="shared" ref="G35:L35" si="2">G33+G4</f>
        <v>1.6</v>
      </c>
      <c r="H35" s="22">
        <f t="shared" si="2"/>
        <v>6805</v>
      </c>
      <c r="I35" s="22">
        <f t="shared" si="2"/>
        <v>0</v>
      </c>
      <c r="J35" s="24">
        <f t="shared" si="2"/>
        <v>0</v>
      </c>
      <c r="K35" s="23">
        <f t="shared" si="2"/>
        <v>4066.22</v>
      </c>
      <c r="L35" s="21">
        <f t="shared" si="2"/>
        <v>0</v>
      </c>
      <c r="M35" s="160"/>
      <c r="N35" s="22">
        <f t="shared" ref="N35:T35" si="3">N33+N4</f>
        <v>2102.65</v>
      </c>
      <c r="O35" s="22">
        <f t="shared" si="3"/>
        <v>1269.53</v>
      </c>
      <c r="P35" s="22">
        <f t="shared" si="3"/>
        <v>395</v>
      </c>
      <c r="Q35" s="22">
        <f t="shared" si="3"/>
        <v>0</v>
      </c>
      <c r="R35" s="22">
        <f t="shared" si="3"/>
        <v>250</v>
      </c>
      <c r="S35" s="22">
        <f t="shared" si="3"/>
        <v>0</v>
      </c>
      <c r="T35" s="21">
        <f t="shared" si="3"/>
        <v>59.54</v>
      </c>
    </row>
    <row r="36" spans="1:20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161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9"/>
      <c r="D37" s="8" t="s">
        <v>6</v>
      </c>
      <c r="F37" s="17"/>
      <c r="G37" s="152">
        <f>SUM(G35:J35)</f>
        <v>6806.6</v>
      </c>
      <c r="H37" s="16"/>
      <c r="I37" s="16"/>
      <c r="J37" s="16"/>
      <c r="K37" s="8" t="s">
        <v>5</v>
      </c>
      <c r="L37" s="17"/>
      <c r="M37" s="17"/>
      <c r="N37" s="152">
        <f>SUM(N35:T35)</f>
        <v>4076.7200000000003</v>
      </c>
      <c r="P37" s="16"/>
      <c r="Q37" s="16"/>
      <c r="R37" s="16"/>
      <c r="S37" s="16"/>
      <c r="T37" s="16"/>
    </row>
    <row r="38" spans="1:20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161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80</v>
      </c>
      <c r="C39" s="5"/>
      <c r="D39" s="14"/>
      <c r="E39" s="8">
        <f>'Apr-June 2020'!$E$39</f>
        <v>11065.41</v>
      </c>
      <c r="F39" s="8"/>
      <c r="G39" s="1" t="s">
        <v>90</v>
      </c>
      <c r="H39" s="10"/>
      <c r="I39" s="2"/>
      <c r="K39" s="1">
        <v>3607.62</v>
      </c>
      <c r="L39" s="9" t="s">
        <v>4</v>
      </c>
      <c r="M39" s="162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87</v>
      </c>
      <c r="C40" s="5"/>
      <c r="D40" s="14"/>
      <c r="E40" s="153">
        <f>G37</f>
        <v>6806.6</v>
      </c>
      <c r="F40" s="8"/>
      <c r="G40" s="1" t="s">
        <v>91</v>
      </c>
      <c r="H40" s="10"/>
      <c r="I40" s="2"/>
      <c r="K40" s="12">
        <v>8749.5300000000007</v>
      </c>
      <c r="L40" s="9" t="s">
        <v>4</v>
      </c>
      <c r="M40" s="162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5"/>
      <c r="E41" s="7">
        <f>SUM(E39:E40)</f>
        <v>17872.010000000002</v>
      </c>
      <c r="H41" s="10"/>
      <c r="I41" s="2"/>
      <c r="K41" s="7">
        <f>SUM(K39:K40)</f>
        <v>12357.150000000001</v>
      </c>
      <c r="N41" s="8"/>
      <c r="O41" s="8"/>
      <c r="P41" s="8"/>
      <c r="Q41" s="8"/>
      <c r="R41" s="8"/>
      <c r="S41" s="8"/>
      <c r="T41" s="8"/>
    </row>
    <row r="42" spans="1:20">
      <c r="B42" s="4" t="s">
        <v>88</v>
      </c>
      <c r="C42" s="5"/>
      <c r="E42" s="154">
        <f>-(N37)</f>
        <v>-4076.7200000000003</v>
      </c>
      <c r="G42" s="1" t="s">
        <v>3</v>
      </c>
      <c r="K42" s="1">
        <v>0</v>
      </c>
      <c r="L42" s="9" t="s">
        <v>2</v>
      </c>
      <c r="M42" s="162"/>
    </row>
    <row r="43" spans="1:20" ht="15.75" thickBot="1">
      <c r="B43" s="8" t="s">
        <v>89</v>
      </c>
      <c r="C43" s="5"/>
      <c r="E43" s="6">
        <f>SUM(E41:E42)</f>
        <v>13795.29</v>
      </c>
      <c r="G43" s="7" t="s">
        <v>92</v>
      </c>
      <c r="K43" s="6">
        <f>SUM(K41:K42)</f>
        <v>12357.150000000001</v>
      </c>
    </row>
    <row r="44" spans="1:20" ht="15.75" thickTop="1">
      <c r="B44" s="4"/>
      <c r="C44" s="5"/>
    </row>
    <row r="45" spans="1:20">
      <c r="B45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F876-D931-4801-A135-7CBFCB590C51}">
  <dimension ref="A1:T45"/>
  <sheetViews>
    <sheetView topLeftCell="A10" workbookViewId="0">
      <selection activeCell="I40" sqref="I40"/>
    </sheetView>
  </sheetViews>
  <sheetFormatPr defaultRowHeight="15"/>
  <cols>
    <col min="1" max="1" width="7.85546875" style="3" customWidth="1"/>
    <col min="2" max="2" width="32.7109375" style="1" customWidth="1"/>
    <col min="3" max="3" width="6.140625" style="140" customWidth="1"/>
    <col min="4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141"/>
      <c r="D2" s="84"/>
      <c r="E2" s="213" t="s">
        <v>30</v>
      </c>
      <c r="F2" s="214"/>
      <c r="G2" s="215" t="s">
        <v>29</v>
      </c>
      <c r="H2" s="209" t="s">
        <v>13</v>
      </c>
      <c r="I2" s="209" t="s">
        <v>60</v>
      </c>
      <c r="J2" s="217" t="s">
        <v>22</v>
      </c>
      <c r="K2" s="213" t="s">
        <v>28</v>
      </c>
      <c r="L2" s="214"/>
      <c r="M2" s="126"/>
      <c r="N2" s="209" t="s">
        <v>27</v>
      </c>
      <c r="O2" s="209" t="s">
        <v>26</v>
      </c>
      <c r="P2" s="209" t="s">
        <v>25</v>
      </c>
      <c r="Q2" s="209" t="s">
        <v>24</v>
      </c>
      <c r="R2" s="209" t="s">
        <v>23</v>
      </c>
      <c r="S2" s="219" t="s">
        <v>43</v>
      </c>
      <c r="T2" s="211" t="s">
        <v>22</v>
      </c>
    </row>
    <row r="3" spans="1:20" ht="36.75" thickBot="1">
      <c r="A3" s="85" t="s">
        <v>21</v>
      </c>
      <c r="B3" s="86" t="s">
        <v>20</v>
      </c>
      <c r="C3" s="142" t="s">
        <v>19</v>
      </c>
      <c r="D3" s="88" t="s">
        <v>18</v>
      </c>
      <c r="E3" s="89" t="s">
        <v>17</v>
      </c>
      <c r="F3" s="90" t="s">
        <v>16</v>
      </c>
      <c r="G3" s="216"/>
      <c r="H3" s="210"/>
      <c r="I3" s="210"/>
      <c r="J3" s="218"/>
      <c r="K3" s="89" t="s">
        <v>17</v>
      </c>
      <c r="L3" s="90" t="s">
        <v>16</v>
      </c>
      <c r="M3" s="127" t="s">
        <v>58</v>
      </c>
      <c r="N3" s="210"/>
      <c r="O3" s="210"/>
      <c r="P3" s="210"/>
      <c r="Q3" s="210"/>
      <c r="R3" s="210"/>
      <c r="S3" s="220"/>
      <c r="T3" s="212"/>
    </row>
    <row r="4" spans="1:20">
      <c r="A4" s="80">
        <v>43466</v>
      </c>
      <c r="B4" s="76" t="s">
        <v>15</v>
      </c>
      <c r="C4" s="143"/>
      <c r="D4" s="78" t="s">
        <v>14</v>
      </c>
      <c r="E4" s="75">
        <f>'Oct - Dec 2020'!E35</f>
        <v>5206.7299999999977</v>
      </c>
      <c r="F4" s="73">
        <f>'Oct - Dec 2020'!F35</f>
        <v>8749.5300000000007</v>
      </c>
      <c r="G4" s="77">
        <f>'Oct - Dec 2020'!G35</f>
        <v>1.6</v>
      </c>
      <c r="H4" s="74">
        <f>'Oct - Dec 2020'!H35</f>
        <v>6805</v>
      </c>
      <c r="I4" s="74">
        <f>'Oct - Dec 2020'!I35</f>
        <v>0</v>
      </c>
      <c r="J4" s="76">
        <f>'Oct - Dec 2020'!J35</f>
        <v>0</v>
      </c>
      <c r="K4" s="75">
        <f>'Oct - Dec 2020'!K35</f>
        <v>4066.22</v>
      </c>
      <c r="L4" s="73">
        <f>'Oct - Dec 2020'!L35</f>
        <v>0</v>
      </c>
      <c r="M4" s="123"/>
      <c r="N4" s="74">
        <f>'Oct - Dec 2020'!N35</f>
        <v>2102.65</v>
      </c>
      <c r="O4" s="74">
        <f>'Oct - Dec 2020'!O35</f>
        <v>1269.53</v>
      </c>
      <c r="P4" s="74">
        <f>'Oct - Dec 2020'!P35</f>
        <v>395</v>
      </c>
      <c r="Q4" s="74">
        <f>'Oct - Dec 2020'!Q35</f>
        <v>0</v>
      </c>
      <c r="R4" s="74">
        <f>'Oct - Dec 2020'!R35</f>
        <v>250</v>
      </c>
      <c r="S4" s="111">
        <f>'Oct - Dec 2020'!S35</f>
        <v>0</v>
      </c>
      <c r="T4" s="73">
        <f>'Oct - Dec 2020'!T35</f>
        <v>59.54</v>
      </c>
    </row>
    <row r="5" spans="1:20">
      <c r="A5" s="65"/>
      <c r="B5" s="60"/>
      <c r="C5" s="131"/>
      <c r="D5" s="66"/>
      <c r="E5" s="59"/>
      <c r="F5" s="57"/>
      <c r="G5" s="61"/>
      <c r="H5" s="58"/>
      <c r="I5" s="58"/>
      <c r="J5" s="60"/>
      <c r="K5" s="59"/>
      <c r="L5" s="57"/>
      <c r="M5" s="186"/>
      <c r="N5" s="58"/>
      <c r="O5" s="58"/>
      <c r="P5" s="58"/>
      <c r="Q5" s="58"/>
      <c r="R5" s="58"/>
      <c r="S5" s="114"/>
      <c r="T5" s="57"/>
    </row>
    <row r="6" spans="1:20">
      <c r="A6" s="65"/>
      <c r="B6" s="60"/>
      <c r="C6" s="131"/>
      <c r="D6" s="66"/>
      <c r="E6" s="59"/>
      <c r="F6" s="57"/>
      <c r="G6" s="61"/>
      <c r="H6" s="58"/>
      <c r="I6" s="58"/>
      <c r="J6" s="60"/>
      <c r="K6" s="59"/>
      <c r="L6" s="57"/>
      <c r="M6" s="186"/>
      <c r="N6" s="58"/>
      <c r="O6" s="58"/>
      <c r="P6" s="58"/>
      <c r="Q6" s="58"/>
      <c r="R6" s="58"/>
      <c r="S6" s="114"/>
      <c r="T6" s="57"/>
    </row>
    <row r="7" spans="1:20">
      <c r="A7" s="65"/>
      <c r="B7" s="60"/>
      <c r="C7" s="131"/>
      <c r="D7" s="66"/>
      <c r="E7" s="59"/>
      <c r="F7" s="57"/>
      <c r="G7" s="61"/>
      <c r="H7" s="58"/>
      <c r="I7" s="58"/>
      <c r="J7" s="60"/>
      <c r="K7" s="59"/>
      <c r="L7" s="57"/>
      <c r="M7" s="186"/>
      <c r="N7" s="58"/>
      <c r="O7" s="58"/>
      <c r="P7" s="58"/>
      <c r="Q7" s="58"/>
      <c r="R7" s="58"/>
      <c r="S7" s="114"/>
      <c r="T7" s="57"/>
    </row>
    <row r="8" spans="1:20">
      <c r="A8" s="65"/>
      <c r="B8" s="60"/>
      <c r="C8" s="144"/>
      <c r="D8" s="62"/>
      <c r="E8" s="59"/>
      <c r="F8" s="57"/>
      <c r="G8" s="61"/>
      <c r="H8" s="58"/>
      <c r="I8" s="58"/>
      <c r="J8" s="60"/>
      <c r="K8" s="59"/>
      <c r="L8" s="57"/>
      <c r="M8" s="186"/>
      <c r="N8" s="58"/>
      <c r="O8" s="58"/>
      <c r="P8" s="58"/>
      <c r="Q8" s="58"/>
      <c r="R8" s="58"/>
      <c r="S8" s="114"/>
      <c r="T8" s="57"/>
    </row>
    <row r="9" spans="1:20">
      <c r="A9" s="99"/>
      <c r="B9" s="100"/>
      <c r="C9" s="139"/>
      <c r="D9" s="102"/>
      <c r="E9" s="103"/>
      <c r="F9" s="104"/>
      <c r="G9" s="105"/>
      <c r="H9" s="106"/>
      <c r="I9" s="106"/>
      <c r="J9" s="100"/>
      <c r="K9" s="103"/>
      <c r="L9" s="104"/>
      <c r="M9" s="186"/>
      <c r="N9" s="106"/>
      <c r="O9" s="106"/>
      <c r="P9" s="106"/>
      <c r="Q9" s="106"/>
      <c r="R9" s="106"/>
      <c r="S9" s="113"/>
      <c r="T9" s="104"/>
    </row>
    <row r="10" spans="1:20">
      <c r="A10" s="99"/>
      <c r="B10" s="100"/>
      <c r="C10" s="139"/>
      <c r="D10" s="102"/>
      <c r="E10" s="103"/>
      <c r="F10" s="104"/>
      <c r="G10" s="105"/>
      <c r="H10" s="106"/>
      <c r="I10" s="106"/>
      <c r="J10" s="100"/>
      <c r="K10" s="103"/>
      <c r="L10" s="104"/>
      <c r="M10" s="186"/>
      <c r="N10" s="106"/>
      <c r="O10" s="106"/>
      <c r="P10" s="106"/>
      <c r="Q10" s="106"/>
      <c r="R10" s="106"/>
      <c r="S10" s="113"/>
      <c r="T10" s="104"/>
    </row>
    <row r="11" spans="1:20">
      <c r="A11" s="99"/>
      <c r="B11" s="100"/>
      <c r="C11" s="139"/>
      <c r="D11" s="102"/>
      <c r="E11" s="103"/>
      <c r="F11" s="104"/>
      <c r="G11" s="105"/>
      <c r="H11" s="106"/>
      <c r="I11" s="106"/>
      <c r="J11" s="100"/>
      <c r="K11" s="103"/>
      <c r="L11" s="104"/>
      <c r="M11" s="186"/>
      <c r="N11" s="106"/>
      <c r="O11" s="106"/>
      <c r="P11" s="106"/>
      <c r="Q11" s="106"/>
      <c r="R11" s="106"/>
      <c r="S11" s="113"/>
      <c r="T11" s="104"/>
    </row>
    <row r="12" spans="1:20">
      <c r="A12" s="99"/>
      <c r="B12" s="100"/>
      <c r="C12" s="139"/>
      <c r="D12" s="102"/>
      <c r="E12" s="103"/>
      <c r="F12" s="104"/>
      <c r="G12" s="105"/>
      <c r="H12" s="106"/>
      <c r="I12" s="106"/>
      <c r="J12" s="100"/>
      <c r="K12" s="103"/>
      <c r="L12" s="104"/>
      <c r="M12" s="186"/>
      <c r="N12" s="106"/>
      <c r="O12" s="106"/>
      <c r="P12" s="106"/>
      <c r="Q12" s="106"/>
      <c r="R12" s="106"/>
      <c r="S12" s="113"/>
      <c r="T12" s="104"/>
    </row>
    <row r="13" spans="1:20">
      <c r="A13" s="99"/>
      <c r="B13" s="100"/>
      <c r="C13" s="139"/>
      <c r="D13" s="102"/>
      <c r="E13" s="103"/>
      <c r="F13" s="104"/>
      <c r="G13" s="105"/>
      <c r="H13" s="106"/>
      <c r="I13" s="106"/>
      <c r="J13" s="100"/>
      <c r="K13" s="103"/>
      <c r="L13" s="104"/>
      <c r="M13" s="186"/>
      <c r="N13" s="106"/>
      <c r="O13" s="106"/>
      <c r="P13" s="106"/>
      <c r="Q13" s="106"/>
      <c r="R13" s="106"/>
      <c r="S13" s="113"/>
      <c r="T13" s="104"/>
    </row>
    <row r="14" spans="1:20">
      <c r="A14" s="65"/>
      <c r="B14" s="180"/>
      <c r="C14" s="139"/>
      <c r="D14" s="66"/>
      <c r="E14" s="59"/>
      <c r="F14" s="57"/>
      <c r="G14" s="61"/>
      <c r="H14" s="58"/>
      <c r="I14" s="58"/>
      <c r="J14" s="60"/>
      <c r="K14" s="182"/>
      <c r="L14" s="183"/>
      <c r="M14" s="184"/>
      <c r="N14" s="185"/>
      <c r="O14" s="185"/>
      <c r="P14" s="58"/>
      <c r="Q14" s="58"/>
      <c r="R14" s="58"/>
      <c r="S14" s="114"/>
      <c r="T14" s="57"/>
    </row>
    <row r="15" spans="1:20">
      <c r="A15" s="65"/>
      <c r="B15" s="60"/>
      <c r="C15" s="139"/>
      <c r="D15" s="66"/>
      <c r="E15" s="59"/>
      <c r="F15" s="57"/>
      <c r="G15" s="61"/>
      <c r="H15" s="58"/>
      <c r="I15" s="58"/>
      <c r="J15" s="60"/>
      <c r="K15" s="59"/>
      <c r="L15" s="57"/>
      <c r="M15" s="186"/>
      <c r="N15" s="58"/>
      <c r="O15" s="58"/>
      <c r="P15" s="58"/>
      <c r="Q15" s="58"/>
      <c r="R15" s="58"/>
      <c r="S15" s="114"/>
      <c r="T15" s="57"/>
    </row>
    <row r="16" spans="1:20">
      <c r="A16" s="65"/>
      <c r="B16" s="60"/>
      <c r="C16" s="131"/>
      <c r="D16" s="66"/>
      <c r="E16" s="59"/>
      <c r="F16" s="57"/>
      <c r="G16" s="61"/>
      <c r="H16" s="58"/>
      <c r="I16" s="58"/>
      <c r="J16" s="60"/>
      <c r="K16" s="59"/>
      <c r="L16" s="57"/>
      <c r="M16" s="186"/>
      <c r="N16" s="58"/>
      <c r="O16" s="58"/>
      <c r="P16" s="58"/>
      <c r="Q16" s="58"/>
      <c r="R16" s="58"/>
      <c r="S16" s="114"/>
      <c r="T16" s="57"/>
    </row>
    <row r="17" spans="1:20">
      <c r="A17" s="65"/>
      <c r="B17" s="60"/>
      <c r="C17" s="131"/>
      <c r="D17" s="66"/>
      <c r="E17" s="59"/>
      <c r="F17" s="57"/>
      <c r="G17" s="61"/>
      <c r="H17" s="58"/>
      <c r="I17" s="58"/>
      <c r="J17" s="60"/>
      <c r="K17" s="59"/>
      <c r="L17" s="57"/>
      <c r="M17" s="186"/>
      <c r="N17" s="58"/>
      <c r="O17" s="58"/>
      <c r="P17" s="58"/>
      <c r="Q17" s="58"/>
      <c r="R17" s="58"/>
      <c r="S17" s="114"/>
      <c r="T17" s="57"/>
    </row>
    <row r="18" spans="1:20">
      <c r="A18" s="65"/>
      <c r="B18" s="180"/>
      <c r="C18" s="139"/>
      <c r="D18" s="66"/>
      <c r="E18" s="59"/>
      <c r="F18" s="57"/>
      <c r="G18" s="61"/>
      <c r="H18" s="58"/>
      <c r="I18" s="58"/>
      <c r="J18" s="60"/>
      <c r="K18" s="59"/>
      <c r="L18" s="57"/>
      <c r="M18" s="186"/>
      <c r="N18" s="58"/>
      <c r="O18" s="58"/>
      <c r="P18" s="58"/>
      <c r="Q18" s="58"/>
      <c r="R18" s="58"/>
      <c r="S18" s="114"/>
      <c r="T18" s="57"/>
    </row>
    <row r="19" spans="1:20">
      <c r="A19" s="65"/>
      <c r="B19" s="60"/>
      <c r="C19" s="131"/>
      <c r="D19" s="66"/>
      <c r="E19" s="59"/>
      <c r="F19" s="57"/>
      <c r="G19" s="61"/>
      <c r="H19" s="58"/>
      <c r="I19" s="58"/>
      <c r="J19" s="60"/>
      <c r="K19" s="59"/>
      <c r="L19" s="57"/>
      <c r="M19" s="186"/>
      <c r="N19" s="58"/>
      <c r="O19" s="58"/>
      <c r="P19" s="58"/>
      <c r="Q19" s="58"/>
      <c r="R19" s="58"/>
      <c r="S19" s="114"/>
      <c r="T19" s="57"/>
    </row>
    <row r="20" spans="1:20">
      <c r="A20" s="65"/>
      <c r="B20" s="180"/>
      <c r="C20" s="131"/>
      <c r="D20" s="66"/>
      <c r="E20" s="59"/>
      <c r="F20" s="57"/>
      <c r="G20" s="61"/>
      <c r="H20" s="58"/>
      <c r="I20" s="58"/>
      <c r="J20" s="60"/>
      <c r="K20" s="182"/>
      <c r="L20" s="183"/>
      <c r="M20" s="184"/>
      <c r="N20" s="185"/>
      <c r="O20" s="185"/>
      <c r="P20" s="58"/>
      <c r="Q20" s="58"/>
      <c r="R20" s="58"/>
      <c r="S20" s="114"/>
      <c r="T20" s="57"/>
    </row>
    <row r="21" spans="1:20">
      <c r="A21" s="65"/>
      <c r="B21" s="60"/>
      <c r="C21" s="144"/>
      <c r="D21" s="62"/>
      <c r="E21" s="59"/>
      <c r="F21" s="57"/>
      <c r="G21" s="61"/>
      <c r="H21" s="58"/>
      <c r="I21" s="58"/>
      <c r="J21" s="60"/>
      <c r="K21" s="59"/>
      <c r="L21" s="57"/>
      <c r="M21" s="113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144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144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144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144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144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144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144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5"/>
      <c r="B29" s="60"/>
      <c r="C29" s="144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144"/>
      <c r="D30" s="62"/>
      <c r="E30" s="59"/>
      <c r="F30" s="57"/>
      <c r="G30" s="61"/>
      <c r="H30" s="58"/>
      <c r="I30" s="58"/>
      <c r="J30" s="6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64"/>
      <c r="B31" s="60"/>
      <c r="C31" s="144"/>
      <c r="D31" s="62"/>
      <c r="E31" s="59"/>
      <c r="F31" s="57"/>
      <c r="G31" s="61"/>
      <c r="H31" s="58"/>
      <c r="I31" s="58"/>
      <c r="J31" s="60"/>
      <c r="K31" s="59"/>
      <c r="L31" s="57"/>
      <c r="M31" s="114"/>
      <c r="N31" s="58"/>
      <c r="O31" s="58"/>
      <c r="P31" s="58"/>
      <c r="Q31" s="58"/>
      <c r="R31" s="58"/>
      <c r="S31" s="114"/>
      <c r="T31" s="57"/>
    </row>
    <row r="32" spans="1:20">
      <c r="A32" s="56"/>
      <c r="B32" s="51"/>
      <c r="C32" s="145"/>
      <c r="D32" s="54"/>
      <c r="E32" s="53"/>
      <c r="F32" s="48"/>
      <c r="G32" s="52"/>
      <c r="H32" s="49"/>
      <c r="I32" s="49"/>
      <c r="J32" s="51"/>
      <c r="K32" s="50"/>
      <c r="L32" s="48"/>
      <c r="M32" s="115"/>
      <c r="N32" s="49"/>
      <c r="O32" s="49"/>
      <c r="P32" s="49"/>
      <c r="Q32" s="49"/>
      <c r="R32" s="49"/>
      <c r="S32" s="115"/>
      <c r="T32" s="48"/>
    </row>
    <row r="33" spans="1:20">
      <c r="A33" s="47">
        <v>43555</v>
      </c>
      <c r="B33" s="46" t="s">
        <v>51</v>
      </c>
      <c r="C33" s="146"/>
      <c r="D33" s="44"/>
      <c r="E33" s="43">
        <f>SUM(E4:E32)</f>
        <v>5206.7299999999977</v>
      </c>
      <c r="F33" s="42">
        <f>SUM(F4:F32)</f>
        <v>8749.5300000000007</v>
      </c>
      <c r="G33" s="41">
        <f t="shared" ref="G33:L33" si="0">SUM(G5:G32)</f>
        <v>0</v>
      </c>
      <c r="H33" s="38">
        <f t="shared" si="0"/>
        <v>0</v>
      </c>
      <c r="I33" s="38">
        <f t="shared" si="0"/>
        <v>0</v>
      </c>
      <c r="J33" s="40">
        <f t="shared" si="0"/>
        <v>0</v>
      </c>
      <c r="K33" s="39">
        <f t="shared" si="0"/>
        <v>0</v>
      </c>
      <c r="L33" s="37">
        <f t="shared" si="0"/>
        <v>0</v>
      </c>
      <c r="M33" s="128"/>
      <c r="N33" s="38">
        <f t="shared" ref="N33:T33" si="1">SUM(N5:N32)</f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  <c r="S33" s="38">
        <f t="shared" si="1"/>
        <v>0</v>
      </c>
      <c r="T33" s="37">
        <f t="shared" si="1"/>
        <v>0</v>
      </c>
    </row>
    <row r="34" spans="1:20" ht="15.75" thickBot="1">
      <c r="A34" s="36">
        <v>43555</v>
      </c>
      <c r="B34" s="35" t="s">
        <v>50</v>
      </c>
      <c r="C34" s="147"/>
      <c r="D34" s="33"/>
      <c r="E34" s="32">
        <f>K33</f>
        <v>0</v>
      </c>
      <c r="F34" s="31">
        <f>L33</f>
        <v>0</v>
      </c>
      <c r="G34" s="30"/>
      <c r="H34" s="29"/>
      <c r="I34" s="29"/>
      <c r="J34" s="28"/>
      <c r="K34" s="30"/>
      <c r="L34" s="28"/>
      <c r="M34" s="2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43555</v>
      </c>
      <c r="B35" s="24" t="s">
        <v>8</v>
      </c>
      <c r="C35" s="148" t="s">
        <v>7</v>
      </c>
      <c r="D35" s="25" t="s">
        <v>7</v>
      </c>
      <c r="E35" s="23">
        <f>E33-E34</f>
        <v>5206.7299999999977</v>
      </c>
      <c r="F35" s="21">
        <f>F33-F34</f>
        <v>8749.5300000000007</v>
      </c>
      <c r="G35" s="24">
        <f t="shared" ref="G35:L35" si="2">G33+G4</f>
        <v>1.6</v>
      </c>
      <c r="H35" s="22">
        <f t="shared" si="2"/>
        <v>6805</v>
      </c>
      <c r="I35" s="22">
        <f t="shared" si="2"/>
        <v>0</v>
      </c>
      <c r="J35" s="24">
        <f t="shared" si="2"/>
        <v>0</v>
      </c>
      <c r="K35" s="23">
        <f t="shared" si="2"/>
        <v>4066.22</v>
      </c>
      <c r="L35" s="21">
        <f t="shared" si="2"/>
        <v>0</v>
      </c>
      <c r="M35" s="129"/>
      <c r="N35" s="22">
        <f t="shared" ref="N35:T35" si="3">N33+N4</f>
        <v>2102.65</v>
      </c>
      <c r="O35" s="22">
        <f t="shared" si="3"/>
        <v>1269.53</v>
      </c>
      <c r="P35" s="22">
        <f t="shared" si="3"/>
        <v>395</v>
      </c>
      <c r="Q35" s="22">
        <f t="shared" si="3"/>
        <v>0</v>
      </c>
      <c r="R35" s="22">
        <f t="shared" si="3"/>
        <v>250</v>
      </c>
      <c r="S35" s="22">
        <f t="shared" si="3"/>
        <v>0</v>
      </c>
      <c r="T35" s="21">
        <f t="shared" si="3"/>
        <v>59.54</v>
      </c>
    </row>
    <row r="36" spans="1:20" ht="15.75" thickTop="1">
      <c r="A36" s="11"/>
      <c r="B36" s="8"/>
      <c r="C36" s="149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50"/>
      <c r="D37" s="18"/>
      <c r="E37" s="8" t="s">
        <v>6</v>
      </c>
      <c r="F37" s="17"/>
      <c r="G37" s="176">
        <f>SUM(G35:J35)</f>
        <v>6806.6</v>
      </c>
      <c r="H37" s="16"/>
      <c r="I37" s="16"/>
      <c r="J37" s="16"/>
      <c r="K37" s="8" t="s">
        <v>5</v>
      </c>
      <c r="L37" s="17"/>
      <c r="M37" s="17"/>
      <c r="N37" s="176">
        <f>SUM(N35:T35)</f>
        <v>4076.7200000000003</v>
      </c>
      <c r="P37" s="16"/>
      <c r="Q37" s="16"/>
      <c r="R37" s="16"/>
      <c r="S37" s="16"/>
      <c r="T37" s="16"/>
    </row>
    <row r="38" spans="1:20">
      <c r="A38" s="11"/>
      <c r="B38" s="8"/>
      <c r="C38" s="149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80</v>
      </c>
      <c r="C39" s="151"/>
      <c r="D39" s="14"/>
      <c r="E39" s="8">
        <f>'Apr-June 2020'!$E$39</f>
        <v>11065.41</v>
      </c>
      <c r="F39" s="8"/>
      <c r="G39" s="1" t="s">
        <v>95</v>
      </c>
      <c r="H39" s="10"/>
      <c r="I39" s="2"/>
      <c r="K39" s="1">
        <v>2315.88</v>
      </c>
      <c r="L39" s="9" t="s">
        <v>4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93</v>
      </c>
      <c r="C40" s="151"/>
      <c r="D40" s="14"/>
      <c r="E40" s="153">
        <f>G37</f>
        <v>6806.6</v>
      </c>
      <c r="F40" s="8"/>
      <c r="G40" s="1" t="s">
        <v>96</v>
      </c>
      <c r="H40" s="10"/>
      <c r="I40" s="2"/>
      <c r="K40" s="12">
        <v>8749.5300000000007</v>
      </c>
      <c r="L40" s="9" t="s">
        <v>4</v>
      </c>
      <c r="M40" s="9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151"/>
      <c r="E41" s="7">
        <f>SUM(E39:E40)</f>
        <v>17872.010000000002</v>
      </c>
      <c r="H41" s="10"/>
      <c r="I41" s="2"/>
      <c r="K41" s="7">
        <f>SUM(K39:K40)</f>
        <v>11065.41</v>
      </c>
      <c r="N41" s="8"/>
      <c r="O41" s="8"/>
      <c r="P41" s="8"/>
      <c r="Q41" s="8"/>
      <c r="R41" s="8"/>
      <c r="S41" s="8"/>
      <c r="T41" s="8"/>
    </row>
    <row r="42" spans="1:20">
      <c r="B42" s="4" t="s">
        <v>94</v>
      </c>
      <c r="C42" s="151"/>
      <c r="E42" s="177">
        <f>-(N37)</f>
        <v>-4076.7200000000003</v>
      </c>
      <c r="G42" s="1" t="s">
        <v>3</v>
      </c>
      <c r="K42" s="181">
        <v>-468.15</v>
      </c>
      <c r="L42" s="9" t="s">
        <v>2</v>
      </c>
      <c r="M42" s="9"/>
    </row>
    <row r="43" spans="1:20" ht="15.75" thickBot="1">
      <c r="B43" s="8" t="s">
        <v>78</v>
      </c>
      <c r="C43" s="151"/>
      <c r="E43" s="6">
        <f>SUM(E41:E42)</f>
        <v>13795.29</v>
      </c>
      <c r="G43" s="7" t="s">
        <v>35</v>
      </c>
      <c r="K43" s="6">
        <f>SUM(K41:K42)</f>
        <v>10597.26</v>
      </c>
    </row>
    <row r="44" spans="1:20" ht="15.75" thickTop="1">
      <c r="B44" s="4"/>
      <c r="C44" s="151"/>
    </row>
    <row r="45" spans="1:20">
      <c r="B45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r:id="rId1"/>
  <ignoredErrors>
    <ignoredError sqref="E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6D57-E52D-47BF-B77C-88691760586A}">
  <dimension ref="A1:H23"/>
  <sheetViews>
    <sheetView workbookViewId="0">
      <selection activeCell="B21" sqref="B21"/>
    </sheetView>
  </sheetViews>
  <sheetFormatPr defaultRowHeight="15"/>
  <cols>
    <col min="1" max="1" width="19" customWidth="1"/>
    <col min="2" max="2" width="13.42578125" customWidth="1"/>
  </cols>
  <sheetData>
    <row r="1" spans="1:8">
      <c r="A1" s="15" t="s">
        <v>36</v>
      </c>
    </row>
    <row r="3" spans="1:8">
      <c r="A3" s="15" t="s">
        <v>55</v>
      </c>
      <c r="D3" s="15"/>
    </row>
    <row r="5" spans="1:8">
      <c r="A5" s="1" t="s">
        <v>74</v>
      </c>
      <c r="B5" s="10"/>
      <c r="C5" s="2"/>
      <c r="D5" s="1"/>
      <c r="G5" s="1"/>
      <c r="H5" s="110" t="s">
        <v>41</v>
      </c>
    </row>
    <row r="6" spans="1:8">
      <c r="A6" s="1" t="s">
        <v>75</v>
      </c>
      <c r="B6" s="10"/>
      <c r="C6" s="2"/>
      <c r="D6" s="1"/>
      <c r="G6" s="12"/>
      <c r="H6" s="110" t="s">
        <v>41</v>
      </c>
    </row>
    <row r="7" spans="1:8">
      <c r="A7" s="1"/>
      <c r="B7" s="10"/>
      <c r="C7" s="2"/>
      <c r="D7" s="1"/>
      <c r="G7" s="7">
        <f>SUM(G5:G6)</f>
        <v>0</v>
      </c>
    </row>
    <row r="8" spans="1:8">
      <c r="A8" s="1" t="s">
        <v>37</v>
      </c>
      <c r="B8" s="10"/>
      <c r="C8" s="2"/>
      <c r="D8" s="1"/>
      <c r="G8" s="107"/>
    </row>
    <row r="9" spans="1:8">
      <c r="A9" s="1"/>
      <c r="B9" s="10"/>
      <c r="C9" s="2"/>
      <c r="D9" s="1"/>
      <c r="G9" s="7">
        <f>SUM(G7:G8)</f>
        <v>0</v>
      </c>
    </row>
    <row r="10" spans="1:8">
      <c r="A10" s="1" t="s">
        <v>38</v>
      </c>
      <c r="B10" s="1"/>
      <c r="C10" s="1"/>
      <c r="D10" s="1"/>
      <c r="G10" s="1"/>
    </row>
    <row r="11" spans="1:8" ht="26.1" customHeight="1" thickBot="1">
      <c r="A11" s="7" t="s">
        <v>76</v>
      </c>
      <c r="B11" s="1"/>
      <c r="C11" s="1"/>
      <c r="D11" s="1"/>
      <c r="G11" s="108">
        <f>G7-G10</f>
        <v>0</v>
      </c>
    </row>
    <row r="12" spans="1:8" ht="15.75" thickTop="1"/>
    <row r="13" spans="1:8">
      <c r="A13" s="8" t="s">
        <v>77</v>
      </c>
      <c r="B13" s="5"/>
      <c r="C13" s="14"/>
      <c r="G13" s="4">
        <f>'Apr-June 2020'!$E$39</f>
        <v>11065.41</v>
      </c>
    </row>
    <row r="14" spans="1:8">
      <c r="A14" s="4" t="s">
        <v>39</v>
      </c>
      <c r="B14" s="5"/>
      <c r="C14" s="14"/>
      <c r="G14" s="109"/>
      <c r="H14" s="110" t="s">
        <v>42</v>
      </c>
    </row>
    <row r="15" spans="1:8">
      <c r="A15" s="4"/>
      <c r="B15" s="5"/>
      <c r="C15" s="2"/>
      <c r="G15" s="7">
        <f>SUM(G13:G14)</f>
        <v>11065.41</v>
      </c>
      <c r="H15" s="110"/>
    </row>
    <row r="16" spans="1:8">
      <c r="A16" s="4" t="s">
        <v>40</v>
      </c>
      <c r="B16" s="5"/>
      <c r="C16" s="2"/>
      <c r="G16" s="7"/>
      <c r="H16" s="110" t="s">
        <v>42</v>
      </c>
    </row>
    <row r="17" spans="1:7" ht="24" customHeight="1" thickBot="1">
      <c r="A17" s="8" t="s">
        <v>78</v>
      </c>
      <c r="B17" s="5"/>
      <c r="C17" s="2"/>
      <c r="G17" s="6">
        <f>SUM(G13+G14)-G16</f>
        <v>11065.41</v>
      </c>
    </row>
    <row r="18" spans="1:7" ht="15.75" thickTop="1"/>
    <row r="19" spans="1:7">
      <c r="A19" t="s">
        <v>54</v>
      </c>
      <c r="E19" s="125"/>
      <c r="F19" s="117"/>
      <c r="G19" s="125"/>
    </row>
    <row r="20" spans="1:7">
      <c r="B20" s="130">
        <v>44042</v>
      </c>
      <c r="C20" s="15" t="s">
        <v>53</v>
      </c>
      <c r="D20" t="s">
        <v>56</v>
      </c>
      <c r="E20" s="125"/>
      <c r="F20" s="117"/>
      <c r="G20" s="125"/>
    </row>
    <row r="21" spans="1:7">
      <c r="B21" s="130">
        <v>44104</v>
      </c>
      <c r="C21" s="15"/>
      <c r="E21" s="125"/>
      <c r="F21" s="117"/>
      <c r="G21" s="125"/>
    </row>
    <row r="22" spans="1:7">
      <c r="B22" s="130">
        <v>44196</v>
      </c>
      <c r="C22" s="15"/>
      <c r="E22" s="125"/>
      <c r="F22" s="117"/>
      <c r="G22" s="125"/>
    </row>
    <row r="23" spans="1:7">
      <c r="B23" s="130">
        <v>44286</v>
      </c>
      <c r="C23" s="179"/>
      <c r="D23" s="178"/>
      <c r="E23" s="125"/>
      <c r="F23" s="117"/>
      <c r="G23" s="125"/>
    </row>
  </sheetData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009E-4C66-44B8-A329-841FE08E39F3}">
  <dimension ref="A1:K14"/>
  <sheetViews>
    <sheetView workbookViewId="0">
      <selection activeCell="Y30" sqref="Y30"/>
    </sheetView>
  </sheetViews>
  <sheetFormatPr defaultRowHeight="15"/>
  <cols>
    <col min="2" max="2" width="13.7109375" customWidth="1"/>
    <col min="5" max="5" width="10.5703125" style="125" bestFit="1" customWidth="1"/>
    <col min="6" max="6" width="9.140625" style="117"/>
    <col min="7" max="7" width="10.5703125" style="125" bestFit="1" customWidth="1"/>
  </cols>
  <sheetData>
    <row r="1" spans="1:11">
      <c r="A1" s="204" t="s">
        <v>52</v>
      </c>
      <c r="B1" s="205"/>
      <c r="C1" s="205"/>
      <c r="D1" s="205"/>
      <c r="E1" s="206"/>
      <c r="F1" s="207"/>
      <c r="G1" s="206"/>
      <c r="H1" s="205"/>
      <c r="I1" s="205"/>
      <c r="J1" s="205"/>
      <c r="K1" s="205"/>
    </row>
    <row r="2" spans="1:11">
      <c r="A2" s="205">
        <v>1</v>
      </c>
      <c r="B2" s="205" t="s">
        <v>66</v>
      </c>
      <c r="C2" s="205"/>
      <c r="D2" s="205"/>
      <c r="E2" s="206"/>
      <c r="F2" s="207"/>
      <c r="G2" s="206"/>
      <c r="H2" s="205"/>
      <c r="I2" s="205"/>
      <c r="J2" s="205"/>
      <c r="K2" s="205"/>
    </row>
    <row r="3" spans="1:11">
      <c r="A3" s="205">
        <v>7</v>
      </c>
      <c r="B3" s="208" t="s">
        <v>69</v>
      </c>
      <c r="C3" s="205"/>
      <c r="D3" s="205"/>
      <c r="E3" s="206"/>
      <c r="F3" s="207"/>
      <c r="G3" s="206"/>
      <c r="H3" s="205"/>
      <c r="I3" s="205"/>
      <c r="J3" s="205"/>
      <c r="K3" s="205"/>
    </row>
    <row r="4" spans="1:11">
      <c r="A4" s="205">
        <v>8</v>
      </c>
      <c r="B4" s="205" t="s">
        <v>67</v>
      </c>
      <c r="C4" s="205"/>
      <c r="D4" s="205"/>
      <c r="E4" s="206"/>
      <c r="F4" s="207"/>
      <c r="G4" s="206"/>
      <c r="H4" s="205"/>
      <c r="I4" s="205"/>
      <c r="J4" s="205"/>
      <c r="K4" s="205"/>
    </row>
    <row r="5" spans="1:11">
      <c r="A5" s="205">
        <v>2</v>
      </c>
      <c r="B5" s="205" t="s">
        <v>59</v>
      </c>
      <c r="C5" s="205"/>
      <c r="D5" s="205"/>
      <c r="E5" s="206"/>
      <c r="F5" s="207"/>
      <c r="G5" s="206"/>
      <c r="H5" s="205"/>
      <c r="I5" s="205"/>
      <c r="J5" s="205"/>
      <c r="K5" s="205"/>
    </row>
    <row r="6" spans="1:11">
      <c r="A6" s="205">
        <v>3</v>
      </c>
      <c r="B6" s="205" t="s">
        <v>57</v>
      </c>
      <c r="C6" s="205"/>
      <c r="D6" s="205"/>
      <c r="E6" s="206"/>
      <c r="F6" s="207"/>
      <c r="G6" s="206"/>
      <c r="H6" s="205"/>
      <c r="I6" s="205"/>
      <c r="J6" s="205"/>
      <c r="K6" s="205"/>
    </row>
    <row r="7" spans="1:11">
      <c r="A7" s="205">
        <v>4</v>
      </c>
      <c r="B7" s="205" t="s">
        <v>68</v>
      </c>
      <c r="C7" s="205"/>
      <c r="D7" s="205"/>
      <c r="E7" s="206"/>
      <c r="F7" s="207"/>
      <c r="G7" s="206"/>
      <c r="H7" s="205"/>
      <c r="I7" s="205"/>
      <c r="J7" s="205"/>
      <c r="K7" s="205"/>
    </row>
    <row r="8" spans="1:11">
      <c r="A8" s="205">
        <v>5</v>
      </c>
      <c r="B8" s="205" t="s">
        <v>70</v>
      </c>
      <c r="C8" s="205"/>
      <c r="D8" s="205"/>
      <c r="E8" s="206"/>
      <c r="F8" s="207"/>
      <c r="G8" s="206"/>
      <c r="H8" s="205"/>
      <c r="I8" s="205"/>
      <c r="J8" s="205"/>
      <c r="K8" s="205"/>
    </row>
    <row r="9" spans="1:11">
      <c r="A9" s="205">
        <v>6</v>
      </c>
      <c r="B9" s="205" t="s">
        <v>73</v>
      </c>
      <c r="C9" s="205"/>
      <c r="D9" s="205"/>
      <c r="E9" s="206"/>
      <c r="F9" s="207"/>
      <c r="G9" s="206"/>
      <c r="H9" s="205"/>
      <c r="I9" s="205"/>
      <c r="J9" s="205"/>
      <c r="K9" s="205"/>
    </row>
    <row r="11" spans="1:11" ht="15.75">
      <c r="A11" s="133" t="s">
        <v>61</v>
      </c>
      <c r="B11" s="134" t="s">
        <v>62</v>
      </c>
    </row>
    <row r="12" spans="1:11" ht="15.75">
      <c r="A12" s="134" t="s">
        <v>63</v>
      </c>
    </row>
    <row r="13" spans="1:11" ht="15.75">
      <c r="A13" s="134" t="s">
        <v>64</v>
      </c>
    </row>
    <row r="14" spans="1:11" ht="15.75">
      <c r="A14" s="134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Apr-June 2020</vt:lpstr>
      <vt:lpstr>July - Sept 2020</vt:lpstr>
      <vt:lpstr>Oct - Dec 2020</vt:lpstr>
      <vt:lpstr>Jan - March 2021</vt:lpstr>
      <vt:lpstr>Year end bank rec</vt:lpstr>
      <vt:lpstr>Notes and amendments</vt:lpstr>
      <vt:lpstr>'Apr-June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erlestokepc</cp:lastModifiedBy>
  <cp:lastPrinted>2019-07-10T13:13:50Z</cp:lastPrinted>
  <dcterms:created xsi:type="dcterms:W3CDTF">2019-06-14T08:47:58Z</dcterms:created>
  <dcterms:modified xsi:type="dcterms:W3CDTF">2020-12-10T12:41:50Z</dcterms:modified>
</cp:coreProperties>
</file>